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386" windowWidth="9720" windowHeight="7320" tabRatio="851" activeTab="1"/>
  </bookViews>
  <sheets>
    <sheet name="пояснит" sheetId="1" r:id="rId1"/>
    <sheet name="сводная" sheetId="2" r:id="rId2"/>
  </sheets>
  <definedNames>
    <definedName name="_xlnm.Print_Titles" localSheetId="1">'сводная'!$21:$21</definedName>
  </definedNames>
  <calcPr fullCalcOnLoad="1" fullPrecision="0"/>
</workbook>
</file>

<file path=xl/sharedStrings.xml><?xml version="1.0" encoding="utf-8"?>
<sst xmlns="http://schemas.openxmlformats.org/spreadsheetml/2006/main" count="200" uniqueCount="140">
  <si>
    <t>Составил</t>
  </si>
  <si>
    <t>Заказчик</t>
  </si>
  <si>
    <t>Наименование глав, объектов, работ и затрат</t>
  </si>
  <si>
    <t xml:space="preserve"> </t>
  </si>
  <si>
    <t>Пояснительная записка</t>
  </si>
  <si>
    <t>Затрат нет</t>
  </si>
  <si>
    <t>к сметной документации</t>
  </si>
  <si>
    <t>Наименование объекта, местонахождение стройки</t>
  </si>
  <si>
    <r>
      <t xml:space="preserve">Сметная документация составлена </t>
    </r>
    <r>
      <rPr>
        <sz val="10"/>
        <color indexed="18"/>
        <rFont val="Arial Narrow"/>
        <family val="2"/>
      </rPr>
      <t xml:space="preserve">по рабочим чертежам </t>
    </r>
    <r>
      <rPr>
        <u val="single"/>
        <sz val="10"/>
        <color indexed="53"/>
        <rFont val="Arial Narrow"/>
        <family val="2"/>
      </rPr>
      <t xml:space="preserve"> </t>
    </r>
    <r>
      <rPr>
        <sz val="10"/>
        <rFont val="Arial Narrow"/>
        <family val="2"/>
      </rPr>
      <t>в ценах и нормах 2000 г. (в редакции 2009 г.) для 05</t>
    </r>
    <r>
      <rPr>
        <vertAlign val="subscript"/>
        <sz val="10"/>
        <rFont val="Arial Narrow"/>
        <family val="2"/>
      </rPr>
      <t xml:space="preserve"> </t>
    </r>
    <r>
      <rPr>
        <sz val="10"/>
        <rFont val="Arial Narrow"/>
        <family val="2"/>
      </rPr>
      <t>территориального района Республики Дагестан. Территориальные единичные расценки приняты в базовом уровне цен по состоянию на 1 января 2000 года для</t>
    </r>
  </si>
  <si>
    <t xml:space="preserve">1. Для составления сметной документации приняты следующие нормативы:                </t>
  </si>
  <si>
    <t>* государственные элементные сметные нормы на строительные работы (ГЭСН-2001);</t>
  </si>
  <si>
    <t>* государственные элементные сметные нормы на монтажные работы (ГЭСНм-2001);</t>
  </si>
  <si>
    <t>* территориальные единичные расценки на строительные работы (ТЕР-2001);</t>
  </si>
  <si>
    <t>* территориальные единичные расценки на ремонтно-строительные работы (ТЕРр-2001);</t>
  </si>
  <si>
    <t>* территориальный сборник средних сметных цен на автоперевозки (ТСЦ 81-01-2001, часть 1);</t>
  </si>
  <si>
    <t>* территориальный сборник средних сметных цен на материалы, изделия и конструкции, прминяемые в Республике Дагестан (ТСЦ 81-01-2001, кн.2, части 1-5);</t>
  </si>
  <si>
    <t>* федеральный сборник сметных цен на материалы, изделия и конструкции для монтажных и специальных строительных работ (1-5 частях);</t>
  </si>
  <si>
    <t>* территориальный сборник средних сметных цен на эксплуатацию строительных машин и автотранспортных средств (ТСЦ 81-01-2001, книга 1);</t>
  </si>
  <si>
    <t>* сборник сметных норм затрат на строительство временных зданий и сооружений (ГСН 81-05-01-2001);</t>
  </si>
  <si>
    <t>* МДС 81-35.2004</t>
  </si>
  <si>
    <t>* нормы накладных расходов определны по нормативам МДС 81.4-33.2004 (приложение 4) в процентах от фонда оплаты труда рабочих строителей и механизаторов по видам строительных и монтажных работ;</t>
  </si>
  <si>
    <t>* величина сметной прибыли определена по нормативам МДС 81-25.2001 (приложение 3) в процентах от фонда оплаты труда рабочих строителей и механизаторов по видам строительных и монтажных работ;</t>
  </si>
  <si>
    <t>* единичные расценки, отсутствующие в НСБ-2001 РД приняты по ФЕР с коэффициентами: К=1,13 к эксплуатации машин, к=1,28 к стоимости материалов (Вестник Госстроя России, вып. 4 (41) т. 1-2001, стр. 73);</t>
  </si>
  <si>
    <t xml:space="preserve">2. Временные здания и сооружения приняты: </t>
  </si>
  <si>
    <t>* в ценах 2000г. по</t>
  </si>
  <si>
    <t>ГСН 81-05-01-2001 прил. 1 п. 4.1.1</t>
  </si>
  <si>
    <t xml:space="preserve">в размере - </t>
  </si>
  <si>
    <t>%</t>
  </si>
  <si>
    <t xml:space="preserve">3. Зимнее удорожание работ принято: </t>
  </si>
  <si>
    <t>ГСН 81-05-02-2001 табл. 4 п. 11.2, тех.ч. п. 13 прил 1 п.5</t>
  </si>
  <si>
    <t xml:space="preserve">4. Премия за ввод в действие построенных объектов  принята: </t>
  </si>
  <si>
    <t>Письмо Госстроя России от 15.03.93 г. №463-РБ/7-13/32</t>
  </si>
  <si>
    <t xml:space="preserve">5. Резевр средств на непревиденные работы и затраты  принят: </t>
  </si>
  <si>
    <t>МДС 81-35.2004 п.4.96</t>
  </si>
  <si>
    <t xml:space="preserve">6. Нормативы затрат на стройконтроль  приняты: </t>
  </si>
  <si>
    <t>Пост.Пр-ва РФ №468 от 21.06.10г.</t>
  </si>
  <si>
    <t>7. Стоимость проведения государственной экспертизы результатов изыскательских работ и проектной документации рассчитана согласно  Постановления Правительства РФ №145 от 5.03.2007 г. гл. VIII  пп. 51-54.</t>
  </si>
  <si>
    <t>8. Инвестирование:</t>
  </si>
  <si>
    <t>бюджетное;</t>
  </si>
  <si>
    <t>9. Генеральный подрядчик:</t>
  </si>
  <si>
    <t xml:space="preserve">10. Общая сметная стоимость в базовых ценах 2000 г. составила: </t>
  </si>
  <si>
    <t>тыс. руб</t>
  </si>
  <si>
    <t>* строительно-монтажные работы</t>
  </si>
  <si>
    <t>* оборудование</t>
  </si>
  <si>
    <t>* прочие затраты</t>
  </si>
  <si>
    <t>* возврат материалов</t>
  </si>
  <si>
    <t>тыс. руб.</t>
  </si>
  <si>
    <t>"___"</t>
  </si>
  <si>
    <t>________________</t>
  </si>
  <si>
    <t>Приложение</t>
  </si>
  <si>
    <t>к МДС 81-35.2004</t>
  </si>
  <si>
    <t>Форма №1</t>
  </si>
  <si>
    <t>(наименование организации)</t>
  </si>
  <si>
    <t>"Утвержден"</t>
  </si>
  <si>
    <t>" ______________ " ______________________ 200 _______ г.</t>
  </si>
  <si>
    <t>Сводный сметный</t>
  </si>
  <si>
    <t>расчет ( без НДС)</t>
  </si>
  <si>
    <t>в сумме</t>
  </si>
  <si>
    <t>В том числе</t>
  </si>
  <si>
    <t>возвратных сумм</t>
  </si>
  <si>
    <t>(ссылка на документ об утверждении)</t>
  </si>
  <si>
    <t>" ___________ " _________________________ 200 _______ г.</t>
  </si>
  <si>
    <t>СВОДНЫЙ СМЕТНЫЙ РАСЧЕТ СТОИМОСТИ СТРОИТЕЛЬСТВА</t>
  </si>
  <si>
    <t>в ценах 2000 г.</t>
  </si>
  <si>
    <t>№ п/п</t>
  </si>
  <si>
    <t>Номера сметных расчетов и смет</t>
  </si>
  <si>
    <t>Сметная стоимость, тыс. руб</t>
  </si>
  <si>
    <t>Общая сметная стои-мость</t>
  </si>
  <si>
    <t>строи-тельных работ</t>
  </si>
  <si>
    <t>монтаж-ных  работ</t>
  </si>
  <si>
    <t>оборудова-ния,мебели и инвентаря</t>
  </si>
  <si>
    <t>прочих</t>
  </si>
  <si>
    <r>
      <t xml:space="preserve">Глава 1. </t>
    </r>
    <r>
      <rPr>
        <i/>
        <sz val="10"/>
        <rFont val="Arial Narrow"/>
        <family val="2"/>
      </rPr>
      <t>Подготовка территории строительства</t>
    </r>
  </si>
  <si>
    <t>ИТОГО по главе 1 в ценах 2000г</t>
  </si>
  <si>
    <r>
      <t>Глава 2.</t>
    </r>
    <r>
      <rPr>
        <i/>
        <sz val="10"/>
        <rFont val="Arial Narrow"/>
        <family val="2"/>
      </rPr>
      <t xml:space="preserve"> Основные объекты строительства</t>
    </r>
  </si>
  <si>
    <t>ИТОГО по главе 2 в ценах 2000г</t>
  </si>
  <si>
    <r>
      <t>Глава 3.</t>
    </r>
    <r>
      <rPr>
        <i/>
        <sz val="10"/>
        <rFont val="Arial Narrow"/>
        <family val="2"/>
      </rPr>
      <t xml:space="preserve"> Объекты подсобного и обслуживающего назначения</t>
    </r>
  </si>
  <si>
    <t>ИТОГО по главе 3 в ценах 2000г</t>
  </si>
  <si>
    <r>
      <t xml:space="preserve">Глава 4. </t>
    </r>
    <r>
      <rPr>
        <i/>
        <sz val="10"/>
        <rFont val="Arial Narrow"/>
        <family val="2"/>
      </rPr>
      <t>Объекты энергетического хозяйства</t>
    </r>
  </si>
  <si>
    <t>ИТОГО по главе 4 в ценах 2000г</t>
  </si>
  <si>
    <r>
      <t>Глава 5.</t>
    </r>
    <r>
      <rPr>
        <i/>
        <sz val="10"/>
        <rFont val="Arial Narrow"/>
        <family val="2"/>
      </rPr>
      <t xml:space="preserve"> Объекты транспортного хозяйства и связи</t>
    </r>
  </si>
  <si>
    <t>ИТОГО по главе 5 в ценах 2000г</t>
  </si>
  <si>
    <r>
      <t>Глава 6.</t>
    </r>
    <r>
      <rPr>
        <i/>
        <sz val="10"/>
        <rFont val="Arial Narrow"/>
        <family val="2"/>
      </rPr>
      <t xml:space="preserve"> Наружные сети и сооружения водоснабжени, канализации, теплоснабжения и газоснабжения</t>
    </r>
  </si>
  <si>
    <t>ИТОГО по главе 6 в ценах 2000г</t>
  </si>
  <si>
    <r>
      <t>Глава 7.</t>
    </r>
    <r>
      <rPr>
        <i/>
        <sz val="10"/>
        <rFont val="Arial Narrow"/>
        <family val="2"/>
      </rPr>
      <t xml:space="preserve"> Благоустройство и озеленение территории</t>
    </r>
  </si>
  <si>
    <t>ИТОГО по главе 7 в ценах 2000г</t>
  </si>
  <si>
    <t>ИТОГО по главам 1-7 в ценах 2000 г</t>
  </si>
  <si>
    <r>
      <t>Глава 8.</t>
    </r>
    <r>
      <rPr>
        <i/>
        <sz val="10"/>
        <rFont val="Arial Narrow"/>
        <family val="2"/>
      </rPr>
      <t xml:space="preserve"> Временные здания и сооружения</t>
    </r>
  </si>
  <si>
    <t xml:space="preserve">Временные здания и сооружения - </t>
  </si>
  <si>
    <t>ИТОГО по гл. 8 в ценах 2000 г.</t>
  </si>
  <si>
    <t>В  том числе возвратные суммы - :</t>
  </si>
  <si>
    <t>ИТОГО по главам 1-8 в ценах 2000 г.:</t>
  </si>
  <si>
    <r>
      <t xml:space="preserve">Глава 9. </t>
    </r>
    <r>
      <rPr>
        <i/>
        <sz val="10"/>
        <rFont val="Arial Narrow"/>
        <family val="2"/>
      </rPr>
      <t>Прочие работы и затраты</t>
    </r>
  </si>
  <si>
    <t>ИТОГО по главе 9</t>
  </si>
  <si>
    <t>ИТОГО по главам 1-9 в ценах 2000 г.</t>
  </si>
  <si>
    <r>
      <t>Глава 10.</t>
    </r>
    <r>
      <rPr>
        <i/>
        <sz val="10"/>
        <rFont val="Arial Narrow"/>
        <family val="2"/>
      </rPr>
      <t xml:space="preserve"> Содержание дирекции (технического надзора) строящегося предприятия </t>
    </r>
  </si>
  <si>
    <t>Содержание дирекции (технического надзора) строящегося предприятия</t>
  </si>
  <si>
    <t>ИТОГО по главе 10</t>
  </si>
  <si>
    <t>ИТОГО по главам 1-10</t>
  </si>
  <si>
    <r>
      <t>Глава 12.</t>
    </r>
    <r>
      <rPr>
        <i/>
        <sz val="10"/>
        <rFont val="Arial Narrow"/>
        <family val="2"/>
      </rPr>
      <t xml:space="preserve"> Проектные и изыскательские работы, авторский надзор</t>
    </r>
  </si>
  <si>
    <t>Пост. Госстроя СССР от 30.05.73 №83</t>
  </si>
  <si>
    <t>Авторский надзор -</t>
  </si>
  <si>
    <t>ИТОГО по главе 12</t>
  </si>
  <si>
    <t>ИТОГО по главам 1-12 в ценах 2000 г.</t>
  </si>
  <si>
    <t>Средства на непредвиденные работы и затраты в размере:</t>
  </si>
  <si>
    <t>ВСЕГО по сметному сводному сметному расчету  в базовых ценах 2000 г.</t>
  </si>
  <si>
    <t xml:space="preserve">В  том числе </t>
  </si>
  <si>
    <t>возвратные суммы</t>
  </si>
  <si>
    <t>Руководитель</t>
  </si>
  <si>
    <t xml:space="preserve">проек.организации </t>
  </si>
  <si>
    <t>[подпись (инициалы, фамилия)]</t>
  </si>
  <si>
    <t>Главный инженер</t>
  </si>
  <si>
    <t xml:space="preserve">проекта              </t>
  </si>
  <si>
    <t xml:space="preserve">Заказчик           </t>
  </si>
  <si>
    <t xml:space="preserve">Дополнительные затраты при производстве строительно-монтажных работ в зимнее время </t>
  </si>
  <si>
    <t>СМР                                 к1=</t>
  </si>
  <si>
    <t>Оборудование                  к2=</t>
  </si>
  <si>
    <t>Прочие работы                 к3=</t>
  </si>
  <si>
    <t>Проектные                        к4=</t>
  </si>
  <si>
    <t>Экспертиза                       к6=</t>
  </si>
  <si>
    <t>НДС</t>
  </si>
  <si>
    <t>в том числе возвратные суммы</t>
  </si>
  <si>
    <t>в.т.ч.</t>
  </si>
  <si>
    <t>Смета 1</t>
  </si>
  <si>
    <t>Селяхов Р.И.</t>
  </si>
  <si>
    <t>2 зоны</t>
  </si>
  <si>
    <t>ГСН 81-05-01-2001 прил. 1</t>
  </si>
  <si>
    <t xml:space="preserve">Пост. Правительства РФ от 21.06.10 №468 </t>
  </si>
  <si>
    <t xml:space="preserve">Проектно-изыскательские работы </t>
  </si>
  <si>
    <t>ИТОГО по сметному сводному расчету на I квартал 2017г.</t>
  </si>
  <si>
    <t>ВСЕГО по сметному сводному сметному расчету  с НДС в ценах наI квартал 2017г.</t>
  </si>
  <si>
    <t xml:space="preserve">Экспертиза проектной документации жилых объектов капитального строительства </t>
  </si>
  <si>
    <t>МДС81-11.2000</t>
  </si>
  <si>
    <t xml:space="preserve">Средства на организацию и проведение подрядных торгов (тендера)  </t>
  </si>
  <si>
    <t>2017 г.</t>
  </si>
  <si>
    <t>11. Общая сметная стоимость в ценах на I квартал 2017г. С НДС составила</t>
  </si>
  <si>
    <t xml:space="preserve">         Гравирование улиц в АСП "сельсовет"Карчагский", С.Стальского р-на,РД
</t>
  </si>
  <si>
    <t xml:space="preserve">Администрация  СП  "Сельсовет"Карчагский", Сулейман-Стальского района, РД </t>
  </si>
  <si>
    <t xml:space="preserve"> Гравирование улиц в АСП "сельсовет"Карчагский", С.Стальского р-на,РД
                                                           Дагестан
</t>
  </si>
  <si>
    <t xml:space="preserve"> Гравирование улиц в АСП "сельсовет"Карчагский", С.Стальского р-на,РД
                                                           Дагестан
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</si>
</sst>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0"/>
    <numFmt numFmtId="174" formatCode="0.0000"/>
    <numFmt numFmtId="175" formatCode="0.0"/>
    <numFmt numFmtId="176" formatCode="0.000000"/>
    <numFmt numFmtId="177" formatCode="0.00;[Red]0.00"/>
    <numFmt numFmtId="178" formatCode="0.000;[Red]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00"/>
    <numFmt numFmtId="184" formatCode="0.0000000"/>
    <numFmt numFmtId="185" formatCode="\ #,##0.00&quot;р. &quot;;\-#,##0.00&quot;р. &quot;;&quot; -&quot;#&quot;р. &quot;;@\ 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Narrow"/>
      <family val="2"/>
    </font>
    <font>
      <sz val="10"/>
      <color indexed="17"/>
      <name val="Arial Narrow"/>
      <family val="2"/>
    </font>
    <font>
      <b/>
      <sz val="16"/>
      <name val="Arial Narrow"/>
      <family val="2"/>
    </font>
    <font>
      <i/>
      <sz val="10"/>
      <name val="Arial Narrow"/>
      <family val="2"/>
    </font>
    <font>
      <i/>
      <sz val="12"/>
      <color indexed="17"/>
      <name val="Arial Narrow"/>
      <family val="2"/>
    </font>
    <font>
      <vertAlign val="superscript"/>
      <sz val="10"/>
      <name val="Arial Narrow"/>
      <family val="2"/>
    </font>
    <font>
      <sz val="10"/>
      <color indexed="18"/>
      <name val="Arial Narrow"/>
      <family val="2"/>
    </font>
    <font>
      <u val="single"/>
      <sz val="10"/>
      <color indexed="53"/>
      <name val="Arial Narrow"/>
      <family val="2"/>
    </font>
    <font>
      <vertAlign val="subscript"/>
      <sz val="10"/>
      <name val="Arial Narrow"/>
      <family val="2"/>
    </font>
    <font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8"/>
      <name val="Arial Cyr"/>
      <family val="0"/>
    </font>
    <font>
      <sz val="8"/>
      <name val="Arial Narrow"/>
      <family val="2"/>
    </font>
    <font>
      <sz val="9"/>
      <name val="Arial Narrow"/>
      <family val="2"/>
    </font>
    <font>
      <vertAlign val="superscript"/>
      <sz val="9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i/>
      <sz val="10"/>
      <name val="Arial Narrow"/>
      <family val="2"/>
    </font>
    <font>
      <sz val="9"/>
      <color indexed="12"/>
      <name val="Arial Narrow"/>
      <family val="2"/>
    </font>
    <font>
      <i/>
      <sz val="9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  <font>
      <b/>
      <sz val="10"/>
      <name val="Arial Cyr"/>
      <family val="0"/>
    </font>
    <font>
      <b/>
      <sz val="9"/>
      <color indexed="12"/>
      <name val="Arial Narrow"/>
      <family val="2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27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11" xfId="0" applyFont="1" applyBorder="1" applyAlignment="1">
      <alignment/>
    </xf>
    <xf numFmtId="0" fontId="16" fillId="0" borderId="0" xfId="0" applyFont="1" applyAlignment="1">
      <alignment/>
    </xf>
    <xf numFmtId="0" fontId="16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 vertical="top"/>
    </xf>
    <xf numFmtId="0" fontId="16" fillId="0" borderId="12" xfId="0" applyFont="1" applyBorder="1" applyAlignment="1">
      <alignment horizontal="center" vertical="top" wrapText="1"/>
    </xf>
    <xf numFmtId="0" fontId="16" fillId="0" borderId="12" xfId="0" applyFont="1" applyBorder="1" applyAlignment="1">
      <alignment vertical="top" wrapText="1"/>
    </xf>
    <xf numFmtId="0" fontId="21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19" fillId="0" borderId="12" xfId="0" applyFont="1" applyBorder="1" applyAlignment="1">
      <alignment wrapText="1"/>
    </xf>
    <xf numFmtId="0" fontId="19" fillId="0" borderId="12" xfId="0" applyFont="1" applyBorder="1" applyAlignment="1">
      <alignment horizontal="center" wrapText="1"/>
    </xf>
    <xf numFmtId="0" fontId="19" fillId="0" borderId="12" xfId="0" applyFont="1" applyBorder="1" applyAlignment="1">
      <alignment horizontal="center"/>
    </xf>
    <xf numFmtId="10" fontId="21" fillId="0" borderId="12" xfId="0" applyNumberFormat="1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19" fillId="0" borderId="12" xfId="0" applyFont="1" applyBorder="1" applyAlignment="1">
      <alignment vertical="top" wrapText="1"/>
    </xf>
    <xf numFmtId="0" fontId="25" fillId="0" borderId="0" xfId="0" applyFont="1" applyAlignment="1">
      <alignment/>
    </xf>
    <xf numFmtId="0" fontId="19" fillId="0" borderId="12" xfId="0" applyFont="1" applyBorder="1" applyAlignment="1">
      <alignment horizontal="center" vertical="top"/>
    </xf>
    <xf numFmtId="2" fontId="16" fillId="0" borderId="12" xfId="0" applyNumberFormat="1" applyFont="1" applyBorder="1" applyAlignment="1">
      <alignment horizontal="center" vertical="top"/>
    </xf>
    <xf numFmtId="2" fontId="21" fillId="0" borderId="12" xfId="0" applyNumberFormat="1" applyFont="1" applyBorder="1" applyAlignment="1">
      <alignment horizontal="center" vertical="top"/>
    </xf>
    <xf numFmtId="2" fontId="19" fillId="0" borderId="12" xfId="0" applyNumberFormat="1" applyFont="1" applyBorder="1" applyAlignment="1">
      <alignment horizontal="center"/>
    </xf>
    <xf numFmtId="2" fontId="19" fillId="0" borderId="12" xfId="0" applyNumberFormat="1" applyFont="1" applyBorder="1" applyAlignment="1">
      <alignment horizontal="center" vertical="top"/>
    </xf>
    <xf numFmtId="2" fontId="16" fillId="0" borderId="12" xfId="0" applyNumberFormat="1" applyFont="1" applyBorder="1" applyAlignment="1">
      <alignment horizontal="center"/>
    </xf>
    <xf numFmtId="0" fontId="26" fillId="0" borderId="12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wrapText="1"/>
    </xf>
    <xf numFmtId="0" fontId="16" fillId="0" borderId="13" xfId="54" applyFont="1" applyBorder="1" applyAlignment="1">
      <alignment horizontal="left" vertical="top" wrapText="1"/>
      <protection/>
    </xf>
    <xf numFmtId="172" fontId="19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2" fontId="13" fillId="0" borderId="14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12" fillId="0" borderId="1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20" fillId="0" borderId="12" xfId="0" applyFont="1" applyBorder="1" applyAlignment="1">
      <alignment horizontal="center" wrapText="1"/>
    </xf>
    <xf numFmtId="0" fontId="22" fillId="0" borderId="16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0" fontId="19" fillId="0" borderId="16" xfId="0" applyFont="1" applyBorder="1" applyAlignment="1">
      <alignment wrapText="1"/>
    </xf>
    <xf numFmtId="0" fontId="19" fillId="0" borderId="17" xfId="0" applyFont="1" applyBorder="1" applyAlignment="1">
      <alignment wrapText="1"/>
    </xf>
    <xf numFmtId="0" fontId="16" fillId="0" borderId="11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19" xfId="0" applyFont="1" applyBorder="1" applyAlignment="1">
      <alignment/>
    </xf>
    <xf numFmtId="0" fontId="17" fillId="0" borderId="20" xfId="0" applyFont="1" applyBorder="1" applyAlignment="1">
      <alignment horizontal="center" wrapText="1"/>
    </xf>
    <xf numFmtId="0" fontId="16" fillId="0" borderId="19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9" fillId="0" borderId="12" xfId="0" applyFont="1" applyBorder="1" applyAlignment="1">
      <alignment wrapText="1"/>
    </xf>
    <xf numFmtId="0" fontId="16" fillId="0" borderId="1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19" fillId="0" borderId="20" xfId="0" applyFont="1" applyBorder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175" fontId="19" fillId="0" borderId="12" xfId="0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="150" zoomScaleNormal="150" zoomScalePageLayoutView="0" workbookViewId="0" topLeftCell="A37">
      <selection activeCell="D44" sqref="D44"/>
    </sheetView>
  </sheetViews>
  <sheetFormatPr defaultColWidth="9.00390625" defaultRowHeight="12.75"/>
  <cols>
    <col min="6" max="6" width="11.125" style="0" customWidth="1"/>
  </cols>
  <sheetData>
    <row r="1" spans="1:9" ht="12.75">
      <c r="A1" s="1"/>
      <c r="B1" s="1"/>
      <c r="C1" s="1"/>
      <c r="D1" s="1"/>
      <c r="E1" s="1"/>
      <c r="F1" s="1"/>
      <c r="G1" s="44"/>
      <c r="H1" s="44"/>
      <c r="I1" s="44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0.25">
      <c r="A3" s="47" t="s">
        <v>4</v>
      </c>
      <c r="B3" s="47"/>
      <c r="C3" s="47"/>
      <c r="D3" s="47"/>
      <c r="E3" s="47"/>
      <c r="F3" s="47"/>
      <c r="G3" s="47"/>
      <c r="H3" s="47"/>
      <c r="I3" s="47"/>
    </row>
    <row r="4" spans="1:9" ht="12.75">
      <c r="A4" s="48" t="s">
        <v>6</v>
      </c>
      <c r="B4" s="48"/>
      <c r="C4" s="48"/>
      <c r="D4" s="48"/>
      <c r="E4" s="48"/>
      <c r="F4" s="48"/>
      <c r="G4" s="48"/>
      <c r="H4" s="48"/>
      <c r="I4" s="48"/>
    </row>
    <row r="5" spans="1:9" ht="12.75">
      <c r="A5" s="49"/>
      <c r="B5" s="49"/>
      <c r="C5" s="49"/>
      <c r="D5" s="49"/>
      <c r="E5" s="49"/>
      <c r="F5" s="49"/>
      <c r="G5" s="49"/>
      <c r="H5" s="49"/>
      <c r="I5" s="49"/>
    </row>
    <row r="6" spans="1:9" ht="16.5" thickBot="1">
      <c r="A6" s="50" t="s">
        <v>139</v>
      </c>
      <c r="B6" s="50"/>
      <c r="C6" s="50"/>
      <c r="D6" s="50"/>
      <c r="E6" s="50"/>
      <c r="F6" s="50"/>
      <c r="G6" s="50"/>
      <c r="H6" s="50"/>
      <c r="I6" s="50"/>
    </row>
    <row r="7" spans="1:9" ht="15">
      <c r="A7" s="51" t="s">
        <v>7</v>
      </c>
      <c r="B7" s="51"/>
      <c r="C7" s="51"/>
      <c r="D7" s="51"/>
      <c r="E7" s="51"/>
      <c r="F7" s="51"/>
      <c r="G7" s="51"/>
      <c r="H7" s="51"/>
      <c r="I7" s="51"/>
    </row>
    <row r="8" spans="1:9" ht="41.25" customHeight="1">
      <c r="A8" s="45" t="s">
        <v>8</v>
      </c>
      <c r="B8" s="45"/>
      <c r="C8" s="45"/>
      <c r="D8" s="45"/>
      <c r="E8" s="45"/>
      <c r="F8" s="45"/>
      <c r="G8" s="45"/>
      <c r="H8" s="45"/>
      <c r="I8" s="45"/>
    </row>
    <row r="9" spans="1:9" ht="13.5" customHeight="1">
      <c r="A9" s="46" t="s">
        <v>125</v>
      </c>
      <c r="B9" s="46"/>
      <c r="C9" s="46"/>
      <c r="D9" s="46"/>
      <c r="E9" s="45"/>
      <c r="F9" s="45"/>
      <c r="G9" s="45"/>
      <c r="H9" s="45"/>
      <c r="I9" s="45"/>
    </row>
    <row r="10" spans="1:9" ht="12.75" customHeight="1">
      <c r="A10" s="41" t="s">
        <v>9</v>
      </c>
      <c r="B10" s="41"/>
      <c r="C10" s="41"/>
      <c r="D10" s="41"/>
      <c r="E10" s="41"/>
      <c r="F10" s="41"/>
      <c r="G10" s="41"/>
      <c r="H10" s="41"/>
      <c r="I10" s="41"/>
    </row>
    <row r="11" spans="1:9" ht="12.75" customHeight="1">
      <c r="A11" s="41" t="s">
        <v>10</v>
      </c>
      <c r="B11" s="41"/>
      <c r="C11" s="41"/>
      <c r="D11" s="41"/>
      <c r="E11" s="41"/>
      <c r="F11" s="41"/>
      <c r="G11" s="41"/>
      <c r="H11" s="41"/>
      <c r="I11" s="41"/>
    </row>
    <row r="12" spans="1:9" ht="12.75" customHeight="1">
      <c r="A12" s="41" t="s">
        <v>11</v>
      </c>
      <c r="B12" s="41"/>
      <c r="C12" s="41"/>
      <c r="D12" s="41"/>
      <c r="E12" s="41"/>
      <c r="F12" s="41"/>
      <c r="G12" s="41"/>
      <c r="H12" s="41"/>
      <c r="I12" s="41"/>
    </row>
    <row r="13" spans="1:9" ht="12.75" customHeight="1">
      <c r="A13" s="41" t="s">
        <v>12</v>
      </c>
      <c r="B13" s="41"/>
      <c r="C13" s="41"/>
      <c r="D13" s="41"/>
      <c r="E13" s="41"/>
      <c r="F13" s="41"/>
      <c r="G13" s="41"/>
      <c r="H13" s="41"/>
      <c r="I13" s="41"/>
    </row>
    <row r="14" spans="1:9" ht="12.75" customHeight="1">
      <c r="A14" s="41" t="s">
        <v>13</v>
      </c>
      <c r="B14" s="41"/>
      <c r="C14" s="41"/>
      <c r="D14" s="41"/>
      <c r="E14" s="41"/>
      <c r="F14" s="41"/>
      <c r="G14" s="41"/>
      <c r="H14" s="41"/>
      <c r="I14" s="41"/>
    </row>
    <row r="15" spans="1:9" ht="12.75" customHeight="1">
      <c r="A15" s="41" t="s">
        <v>14</v>
      </c>
      <c r="B15" s="41"/>
      <c r="C15" s="41"/>
      <c r="D15" s="41"/>
      <c r="E15" s="41"/>
      <c r="F15" s="41"/>
      <c r="G15" s="41"/>
      <c r="H15" s="41"/>
      <c r="I15" s="41"/>
    </row>
    <row r="16" spans="1:9" ht="25.5" customHeight="1">
      <c r="A16" s="41" t="s">
        <v>15</v>
      </c>
      <c r="B16" s="41"/>
      <c r="C16" s="41"/>
      <c r="D16" s="41"/>
      <c r="E16" s="41"/>
      <c r="F16" s="41"/>
      <c r="G16" s="41"/>
      <c r="H16" s="41"/>
      <c r="I16" s="41"/>
    </row>
    <row r="17" spans="1:9" ht="25.5" customHeight="1">
      <c r="A17" s="41" t="s">
        <v>16</v>
      </c>
      <c r="B17" s="41"/>
      <c r="C17" s="41"/>
      <c r="D17" s="41"/>
      <c r="E17" s="41"/>
      <c r="F17" s="41"/>
      <c r="G17" s="41"/>
      <c r="H17" s="41"/>
      <c r="I17" s="41"/>
    </row>
    <row r="18" spans="1:9" ht="25.5" customHeight="1">
      <c r="A18" s="41" t="s">
        <v>17</v>
      </c>
      <c r="B18" s="41"/>
      <c r="C18" s="41"/>
      <c r="D18" s="41"/>
      <c r="E18" s="41"/>
      <c r="F18" s="41"/>
      <c r="G18" s="41"/>
      <c r="H18" s="41"/>
      <c r="I18" s="41"/>
    </row>
    <row r="19" spans="1:9" ht="12.75" customHeight="1">
      <c r="A19" s="41" t="s">
        <v>18</v>
      </c>
      <c r="B19" s="41"/>
      <c r="C19" s="41"/>
      <c r="D19" s="41"/>
      <c r="E19" s="41"/>
      <c r="F19" s="41"/>
      <c r="G19" s="41"/>
      <c r="H19" s="41"/>
      <c r="I19" s="41"/>
    </row>
    <row r="20" spans="1:9" ht="12.75" customHeight="1">
      <c r="A20" s="41" t="s">
        <v>19</v>
      </c>
      <c r="B20" s="41"/>
      <c r="C20" s="41"/>
      <c r="D20" s="41"/>
      <c r="E20" s="41"/>
      <c r="F20" s="41"/>
      <c r="G20" s="41"/>
      <c r="H20" s="41"/>
      <c r="I20" s="41"/>
    </row>
    <row r="21" spans="1:9" ht="25.5" customHeight="1">
      <c r="A21" s="41" t="s">
        <v>20</v>
      </c>
      <c r="B21" s="41"/>
      <c r="C21" s="41"/>
      <c r="D21" s="41"/>
      <c r="E21" s="41"/>
      <c r="F21" s="41"/>
      <c r="G21" s="41"/>
      <c r="H21" s="41"/>
      <c r="I21" s="41"/>
    </row>
    <row r="22" spans="1:9" ht="25.5" customHeight="1">
      <c r="A22" s="41" t="s">
        <v>21</v>
      </c>
      <c r="B22" s="41"/>
      <c r="C22" s="41"/>
      <c r="D22" s="41"/>
      <c r="E22" s="41"/>
      <c r="F22" s="41"/>
      <c r="G22" s="41"/>
      <c r="H22" s="41"/>
      <c r="I22" s="41"/>
    </row>
    <row r="23" spans="1:9" ht="25.5" customHeight="1">
      <c r="A23" s="41" t="s">
        <v>22</v>
      </c>
      <c r="B23" s="41"/>
      <c r="C23" s="41"/>
      <c r="D23" s="41"/>
      <c r="E23" s="41"/>
      <c r="F23" s="41"/>
      <c r="G23" s="41"/>
      <c r="H23" s="41"/>
      <c r="I23" s="41"/>
    </row>
    <row r="24" spans="1:9" ht="12.75">
      <c r="A24" s="38" t="s">
        <v>23</v>
      </c>
      <c r="B24" s="38"/>
      <c r="C24" s="38"/>
      <c r="D24" s="38"/>
      <c r="E24" s="38"/>
      <c r="F24" s="1"/>
      <c r="G24" s="1"/>
      <c r="H24" s="1"/>
      <c r="I24" s="1"/>
    </row>
    <row r="25" spans="1:9" ht="12.75">
      <c r="A25" s="38" t="s">
        <v>24</v>
      </c>
      <c r="B25" s="38"/>
      <c r="C25" s="44" t="s">
        <v>25</v>
      </c>
      <c r="D25" s="44"/>
      <c r="E25" s="44"/>
      <c r="F25" s="44"/>
      <c r="G25" s="44"/>
      <c r="H25" s="44"/>
      <c r="I25" s="44"/>
    </row>
    <row r="26" spans="1:9" ht="13.5" thickBot="1">
      <c r="A26" s="38" t="s">
        <v>26</v>
      </c>
      <c r="B26" s="38"/>
      <c r="C26" s="3">
        <v>0</v>
      </c>
      <c r="D26" s="1" t="s">
        <v>27</v>
      </c>
      <c r="E26" s="2"/>
      <c r="F26" s="1"/>
      <c r="G26" s="1"/>
      <c r="H26" s="1"/>
      <c r="I26" s="1"/>
    </row>
    <row r="27" spans="1:9" ht="12.75">
      <c r="A27" s="38" t="s">
        <v>28</v>
      </c>
      <c r="B27" s="38"/>
      <c r="C27" s="38"/>
      <c r="D27" s="38"/>
      <c r="E27" s="38"/>
      <c r="F27" s="1"/>
      <c r="G27" s="1"/>
      <c r="H27" s="1"/>
      <c r="I27" s="1"/>
    </row>
    <row r="28" spans="1:9" ht="12.75">
      <c r="A28" s="38" t="s">
        <v>24</v>
      </c>
      <c r="B28" s="38"/>
      <c r="C28" s="44" t="s">
        <v>29</v>
      </c>
      <c r="D28" s="44"/>
      <c r="E28" s="44"/>
      <c r="F28" s="44"/>
      <c r="G28" s="44"/>
      <c r="H28" s="44"/>
      <c r="I28" s="44"/>
    </row>
    <row r="29" spans="1:9" ht="13.5" thickBot="1">
      <c r="A29" s="38" t="s">
        <v>26</v>
      </c>
      <c r="B29" s="38"/>
      <c r="C29" s="3">
        <v>0</v>
      </c>
      <c r="D29" s="1" t="s">
        <v>27</v>
      </c>
      <c r="E29" s="2"/>
      <c r="F29" s="1"/>
      <c r="G29" s="1"/>
      <c r="H29" s="1"/>
      <c r="I29" s="1"/>
    </row>
    <row r="30" spans="1:9" ht="12.75">
      <c r="A30" s="38" t="s">
        <v>30</v>
      </c>
      <c r="B30" s="38"/>
      <c r="C30" s="38"/>
      <c r="D30" s="38"/>
      <c r="E30" s="38"/>
      <c r="F30" s="1"/>
      <c r="G30" s="1"/>
      <c r="H30" s="1"/>
      <c r="I30" s="1"/>
    </row>
    <row r="31" spans="1:9" ht="12.75">
      <c r="A31" s="38" t="s">
        <v>24</v>
      </c>
      <c r="B31" s="38"/>
      <c r="C31" s="44" t="s">
        <v>31</v>
      </c>
      <c r="D31" s="44"/>
      <c r="E31" s="44"/>
      <c r="F31" s="44"/>
      <c r="G31" s="44"/>
      <c r="H31" s="44"/>
      <c r="I31" s="44"/>
    </row>
    <row r="32" spans="1:9" ht="13.5" thickBot="1">
      <c r="A32" s="38" t="s">
        <v>26</v>
      </c>
      <c r="B32" s="38"/>
      <c r="C32" s="3">
        <v>0</v>
      </c>
      <c r="D32" s="1" t="s">
        <v>27</v>
      </c>
      <c r="E32" s="2"/>
      <c r="F32" s="1"/>
      <c r="G32" s="1"/>
      <c r="H32" s="1"/>
      <c r="I32" s="1"/>
    </row>
    <row r="33" spans="1:9" ht="12.75">
      <c r="A33" s="38" t="s">
        <v>32</v>
      </c>
      <c r="B33" s="38"/>
      <c r="C33" s="38"/>
      <c r="D33" s="38"/>
      <c r="E33" s="38"/>
      <c r="F33" s="1"/>
      <c r="G33" s="1"/>
      <c r="H33" s="1"/>
      <c r="I33" s="1"/>
    </row>
    <row r="34" spans="1:9" ht="12.75">
      <c r="A34" s="38" t="s">
        <v>24</v>
      </c>
      <c r="B34" s="38"/>
      <c r="C34" s="44" t="s">
        <v>33</v>
      </c>
      <c r="D34" s="44"/>
      <c r="E34" s="44"/>
      <c r="F34" s="44"/>
      <c r="G34" s="44"/>
      <c r="H34" s="44"/>
      <c r="I34" s="44"/>
    </row>
    <row r="35" spans="1:9" ht="13.5" thickBot="1">
      <c r="A35" s="38" t="s">
        <v>26</v>
      </c>
      <c r="B35" s="38"/>
      <c r="C35" s="3">
        <v>2</v>
      </c>
      <c r="D35" s="1" t="s">
        <v>27</v>
      </c>
      <c r="E35" s="2"/>
      <c r="F35" s="1"/>
      <c r="G35" s="1"/>
      <c r="H35" s="1"/>
      <c r="I35" s="1"/>
    </row>
    <row r="36" spans="1:9" ht="12.75">
      <c r="A36" s="38" t="s">
        <v>34</v>
      </c>
      <c r="B36" s="38"/>
      <c r="C36" s="38"/>
      <c r="D36" s="38"/>
      <c r="E36" s="38"/>
      <c r="F36" s="38"/>
      <c r="G36" s="38"/>
      <c r="H36" s="38"/>
      <c r="I36" s="1"/>
    </row>
    <row r="37" spans="1:9" ht="12.75">
      <c r="A37" s="38" t="s">
        <v>24</v>
      </c>
      <c r="B37" s="38"/>
      <c r="C37" s="44" t="s">
        <v>35</v>
      </c>
      <c r="D37" s="44"/>
      <c r="E37" s="44"/>
      <c r="F37" s="44"/>
      <c r="G37" s="44"/>
      <c r="H37" s="44"/>
      <c r="I37" s="44"/>
    </row>
    <row r="38" spans="1:9" ht="13.5" thickBot="1">
      <c r="A38" s="38" t="s">
        <v>26</v>
      </c>
      <c r="B38" s="38"/>
      <c r="C38" s="3">
        <v>2.14</v>
      </c>
      <c r="D38" s="1" t="s">
        <v>27</v>
      </c>
      <c r="E38" s="2"/>
      <c r="F38" s="1"/>
      <c r="G38" s="1"/>
      <c r="H38" s="1"/>
      <c r="I38" s="1"/>
    </row>
    <row r="39" spans="1:9" ht="25.5" customHeight="1">
      <c r="A39" s="41" t="s">
        <v>36</v>
      </c>
      <c r="B39" s="41"/>
      <c r="C39" s="41"/>
      <c r="D39" s="41"/>
      <c r="E39" s="41"/>
      <c r="F39" s="41"/>
      <c r="G39" s="41"/>
      <c r="H39" s="41"/>
      <c r="I39" s="41"/>
    </row>
    <row r="40" spans="1:9" ht="13.5" thickBot="1">
      <c r="A40" s="41" t="s">
        <v>37</v>
      </c>
      <c r="B40" s="41"/>
      <c r="C40" s="42" t="s">
        <v>38</v>
      </c>
      <c r="D40" s="42"/>
      <c r="E40" s="42"/>
      <c r="F40" s="42"/>
      <c r="G40" s="42"/>
      <c r="H40" s="42"/>
      <c r="I40" s="42"/>
    </row>
    <row r="41" spans="1:9" ht="13.5" thickBot="1">
      <c r="A41" s="41" t="s">
        <v>39</v>
      </c>
      <c r="B41" s="41"/>
      <c r="C41" s="41"/>
      <c r="D41" s="43"/>
      <c r="E41" s="43"/>
      <c r="F41" s="43"/>
      <c r="G41" s="43"/>
      <c r="H41" s="43"/>
      <c r="I41" s="43"/>
    </row>
    <row r="42" spans="1:9" ht="16.5" thickBot="1">
      <c r="A42" s="38" t="s">
        <v>40</v>
      </c>
      <c r="B42" s="38"/>
      <c r="C42" s="38"/>
      <c r="D42" s="38"/>
      <c r="E42" s="38"/>
      <c r="F42" s="38"/>
      <c r="G42" s="39">
        <f>сводная!I65</f>
        <v>63.76</v>
      </c>
      <c r="H42" s="40"/>
      <c r="I42" s="1" t="s">
        <v>41</v>
      </c>
    </row>
    <row r="43" spans="1:9" ht="16.5" thickBot="1">
      <c r="A43" s="1"/>
      <c r="B43" s="38" t="s">
        <v>42</v>
      </c>
      <c r="C43" s="38"/>
      <c r="D43" s="38"/>
      <c r="E43" s="1"/>
      <c r="F43" s="1"/>
      <c r="G43" s="39">
        <f>сводная!E65+сводная!F65</f>
        <v>61.51</v>
      </c>
      <c r="H43" s="40"/>
      <c r="I43" s="1" t="s">
        <v>41</v>
      </c>
    </row>
    <row r="44" spans="1:9" ht="16.5" thickBot="1">
      <c r="A44" s="1"/>
      <c r="B44" s="38" t="s">
        <v>43</v>
      </c>
      <c r="C44" s="38"/>
      <c r="D44" s="1"/>
      <c r="E44" s="1"/>
      <c r="F44" s="1"/>
      <c r="G44" s="39">
        <f>сводная!G65</f>
        <v>0</v>
      </c>
      <c r="H44" s="40"/>
      <c r="I44" s="1" t="s">
        <v>41</v>
      </c>
    </row>
    <row r="45" spans="1:9" ht="16.5" thickBot="1">
      <c r="A45" s="1"/>
      <c r="B45" s="38" t="s">
        <v>44</v>
      </c>
      <c r="C45" s="38"/>
      <c r="D45" s="1"/>
      <c r="E45" s="1"/>
      <c r="F45" s="1"/>
      <c r="G45" s="39">
        <f>сводная!H65</f>
        <v>2.25</v>
      </c>
      <c r="H45" s="40"/>
      <c r="I45" s="1" t="s">
        <v>41</v>
      </c>
    </row>
    <row r="46" spans="1:9" ht="16.5" thickBot="1">
      <c r="A46" s="1"/>
      <c r="B46" s="38" t="s">
        <v>45</v>
      </c>
      <c r="C46" s="38"/>
      <c r="D46" s="1"/>
      <c r="E46" s="1"/>
      <c r="F46" s="1"/>
      <c r="G46" s="39">
        <f>сводная!I67</f>
        <v>0</v>
      </c>
      <c r="H46" s="40"/>
      <c r="I46" s="1" t="s">
        <v>41</v>
      </c>
    </row>
    <row r="47" spans="1:9" ht="16.5" thickBot="1">
      <c r="A47" s="38" t="s">
        <v>135</v>
      </c>
      <c r="B47" s="38"/>
      <c r="C47" s="38"/>
      <c r="D47" s="38"/>
      <c r="E47" s="38"/>
      <c r="F47" s="38"/>
      <c r="G47" s="39">
        <f>сводная!I76</f>
        <v>400</v>
      </c>
      <c r="H47" s="40"/>
      <c r="I47" s="1" t="s">
        <v>41</v>
      </c>
    </row>
    <row r="48" spans="1:9" ht="16.5" thickBot="1">
      <c r="A48" s="1"/>
      <c r="B48" s="38" t="s">
        <v>42</v>
      </c>
      <c r="C48" s="38"/>
      <c r="D48" s="38"/>
      <c r="E48" s="1"/>
      <c r="F48" s="1"/>
      <c r="G48" s="39">
        <f>сводная!E76+сводная!F76</f>
        <v>384.68</v>
      </c>
      <c r="H48" s="40"/>
      <c r="I48" s="1" t="s">
        <v>41</v>
      </c>
    </row>
    <row r="49" spans="1:9" ht="16.5" thickBot="1">
      <c r="A49" s="1"/>
      <c r="B49" s="38" t="s">
        <v>43</v>
      </c>
      <c r="C49" s="38"/>
      <c r="D49" s="1"/>
      <c r="E49" s="1"/>
      <c r="F49" s="1"/>
      <c r="G49" s="39">
        <f>сводная!G76</f>
        <v>0</v>
      </c>
      <c r="H49" s="40"/>
      <c r="I49" s="1" t="s">
        <v>41</v>
      </c>
    </row>
    <row r="50" spans="1:9" ht="16.5" thickBot="1">
      <c r="A50" s="1"/>
      <c r="B50" s="38" t="s">
        <v>44</v>
      </c>
      <c r="C50" s="38"/>
      <c r="D50" s="1"/>
      <c r="E50" s="1"/>
      <c r="F50" s="1"/>
      <c r="G50" s="39">
        <f>сводная!H76</f>
        <v>15.35</v>
      </c>
      <c r="H50" s="40"/>
      <c r="I50" s="1" t="s">
        <v>41</v>
      </c>
    </row>
    <row r="51" spans="1:9" ht="16.5" thickBot="1">
      <c r="A51" s="1"/>
      <c r="B51" s="38" t="s">
        <v>45</v>
      </c>
      <c r="C51" s="38"/>
      <c r="D51" s="1"/>
      <c r="E51" s="1"/>
      <c r="F51" s="1"/>
      <c r="G51" s="39">
        <f>сводная!I77</f>
        <v>0</v>
      </c>
      <c r="H51" s="40"/>
      <c r="I51" s="1" t="s">
        <v>41</v>
      </c>
    </row>
    <row r="52" spans="1:9" ht="12.75">
      <c r="A52" s="4"/>
      <c r="B52" s="4"/>
      <c r="C52" s="4"/>
      <c r="D52" s="4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 t="s">
        <v>0</v>
      </c>
      <c r="C54" s="1"/>
      <c r="D54" s="1"/>
      <c r="E54" s="5" t="s">
        <v>124</v>
      </c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 t="s">
        <v>47</v>
      </c>
      <c r="B56" s="1" t="s">
        <v>48</v>
      </c>
      <c r="C56" s="1" t="s">
        <v>134</v>
      </c>
      <c r="D56" s="1"/>
      <c r="E56" s="1"/>
      <c r="F56" s="1"/>
      <c r="G56" s="1"/>
      <c r="H56" s="1"/>
      <c r="I56" s="1"/>
    </row>
  </sheetData>
  <sheetProtection/>
  <mergeCells count="68">
    <mergeCell ref="G1:I1"/>
    <mergeCell ref="A3:I3"/>
    <mergeCell ref="A4:I4"/>
    <mergeCell ref="A5:I5"/>
    <mergeCell ref="A6:I6"/>
    <mergeCell ref="A7:I7"/>
    <mergeCell ref="A8:I8"/>
    <mergeCell ref="A9:D9"/>
    <mergeCell ref="E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E24"/>
    <mergeCell ref="A25:B25"/>
    <mergeCell ref="C25:I25"/>
    <mergeCell ref="A26:B26"/>
    <mergeCell ref="A27:E27"/>
    <mergeCell ref="A28:B28"/>
    <mergeCell ref="C28:I28"/>
    <mergeCell ref="A29:B29"/>
    <mergeCell ref="A30:E30"/>
    <mergeCell ref="A31:B31"/>
    <mergeCell ref="C31:I31"/>
    <mergeCell ref="A32:B32"/>
    <mergeCell ref="A33:E33"/>
    <mergeCell ref="A34:B34"/>
    <mergeCell ref="C34:I34"/>
    <mergeCell ref="A35:B35"/>
    <mergeCell ref="A36:H36"/>
    <mergeCell ref="A37:B37"/>
    <mergeCell ref="C37:I37"/>
    <mergeCell ref="A38:B38"/>
    <mergeCell ref="A39:I39"/>
    <mergeCell ref="A40:B40"/>
    <mergeCell ref="C40:I40"/>
    <mergeCell ref="A41:C41"/>
    <mergeCell ref="D41:I41"/>
    <mergeCell ref="A42:F42"/>
    <mergeCell ref="G42:H42"/>
    <mergeCell ref="B43:D43"/>
    <mergeCell ref="G43:H43"/>
    <mergeCell ref="B44:C44"/>
    <mergeCell ref="G44:H44"/>
    <mergeCell ref="B45:C45"/>
    <mergeCell ref="G45:H45"/>
    <mergeCell ref="B46:C46"/>
    <mergeCell ref="G46:H46"/>
    <mergeCell ref="A47:F47"/>
    <mergeCell ref="G47:H47"/>
    <mergeCell ref="B48:D48"/>
    <mergeCell ref="G48:H48"/>
    <mergeCell ref="B51:C51"/>
    <mergeCell ref="G51:H51"/>
    <mergeCell ref="B49:C49"/>
    <mergeCell ref="G49:H49"/>
    <mergeCell ref="B50:C50"/>
    <mergeCell ref="G50:H5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="150" zoomScaleNormal="150" zoomScalePageLayoutView="0" workbookViewId="0" topLeftCell="A24">
      <selection activeCell="A78" sqref="A78:I78"/>
    </sheetView>
  </sheetViews>
  <sheetFormatPr defaultColWidth="9.00390625" defaultRowHeight="12.75"/>
  <cols>
    <col min="3" max="3" width="22.375" style="0" customWidth="1"/>
    <col min="4" max="4" width="5.625" style="0" customWidth="1"/>
  </cols>
  <sheetData>
    <row r="1" spans="1:9" ht="13.5">
      <c r="A1" s="2"/>
      <c r="B1" s="2"/>
      <c r="C1" s="1"/>
      <c r="D1" s="2"/>
      <c r="E1" s="2"/>
      <c r="F1" s="2"/>
      <c r="G1" s="2"/>
      <c r="H1" s="72" t="s">
        <v>49</v>
      </c>
      <c r="I1" s="72"/>
    </row>
    <row r="2" spans="1:9" ht="13.5">
      <c r="A2" s="2"/>
      <c r="B2" s="2"/>
      <c r="C2" s="1"/>
      <c r="D2" s="2"/>
      <c r="E2" s="2"/>
      <c r="F2" s="2"/>
      <c r="G2" s="2"/>
      <c r="H2" s="72" t="s">
        <v>50</v>
      </c>
      <c r="I2" s="72"/>
    </row>
    <row r="3" spans="1:9" ht="13.5">
      <c r="A3" s="2"/>
      <c r="B3" s="2"/>
      <c r="C3" s="1"/>
      <c r="D3" s="2"/>
      <c r="E3" s="2"/>
      <c r="F3" s="2"/>
      <c r="G3" s="2"/>
      <c r="H3" s="72" t="s">
        <v>51</v>
      </c>
      <c r="I3" s="72"/>
    </row>
    <row r="4" spans="1:9" ht="14.25" thickBot="1">
      <c r="A4" s="67" t="s">
        <v>1</v>
      </c>
      <c r="B4" s="67"/>
      <c r="C4" s="75" t="s">
        <v>137</v>
      </c>
      <c r="D4" s="75"/>
      <c r="E4" s="75"/>
      <c r="F4" s="75"/>
      <c r="G4" s="75"/>
      <c r="H4" s="75"/>
      <c r="I4" s="75"/>
    </row>
    <row r="5" spans="1:9" ht="15.75" customHeight="1">
      <c r="A5" s="2"/>
      <c r="B5" s="2"/>
      <c r="C5" s="61" t="s">
        <v>52</v>
      </c>
      <c r="D5" s="61"/>
      <c r="E5" s="61"/>
      <c r="F5" s="61"/>
      <c r="G5" s="61"/>
      <c r="H5" s="61"/>
      <c r="I5" s="61"/>
    </row>
    <row r="6" spans="1:9" ht="13.5">
      <c r="A6" s="67" t="s">
        <v>53</v>
      </c>
      <c r="B6" s="67"/>
      <c r="C6" s="67" t="s">
        <v>54</v>
      </c>
      <c r="D6" s="67"/>
      <c r="E6" s="67"/>
      <c r="F6" s="67"/>
      <c r="G6" s="67"/>
      <c r="H6" s="67"/>
      <c r="I6" s="67"/>
    </row>
    <row r="7" spans="1:9" ht="13.5">
      <c r="A7" s="67" t="s">
        <v>55</v>
      </c>
      <c r="B7" s="67"/>
      <c r="C7" s="1"/>
      <c r="D7" s="2"/>
      <c r="E7" s="2"/>
      <c r="F7" s="2"/>
      <c r="G7" s="2"/>
      <c r="H7" s="2"/>
      <c r="I7" s="2"/>
    </row>
    <row r="8" spans="1:9" ht="13.5">
      <c r="A8" s="67" t="s">
        <v>56</v>
      </c>
      <c r="B8" s="67"/>
      <c r="C8" s="1"/>
      <c r="D8" s="2"/>
      <c r="E8" s="2"/>
      <c r="F8" s="2"/>
      <c r="G8" s="2"/>
      <c r="H8" s="2"/>
      <c r="I8" s="2"/>
    </row>
    <row r="9" spans="1:9" ht="14.25" thickBot="1">
      <c r="A9" s="67" t="s">
        <v>57</v>
      </c>
      <c r="B9" s="67"/>
      <c r="C9" s="7"/>
      <c r="D9" s="6"/>
      <c r="E9" s="67" t="s">
        <v>46</v>
      </c>
      <c r="F9" s="67"/>
      <c r="G9" s="2"/>
      <c r="H9" s="2"/>
      <c r="I9" s="2"/>
    </row>
    <row r="10" spans="1:9" ht="13.5">
      <c r="A10" s="67" t="s">
        <v>58</v>
      </c>
      <c r="B10" s="67"/>
      <c r="C10" s="1"/>
      <c r="D10" s="2"/>
      <c r="E10" s="2"/>
      <c r="F10" s="2"/>
      <c r="G10" s="2"/>
      <c r="H10" s="2"/>
      <c r="I10" s="2"/>
    </row>
    <row r="11" spans="1:9" ht="14.25" thickBot="1">
      <c r="A11" s="67" t="s">
        <v>59</v>
      </c>
      <c r="B11" s="67"/>
      <c r="C11" s="7"/>
      <c r="D11" s="6"/>
      <c r="E11" s="67" t="s">
        <v>46</v>
      </c>
      <c r="F11" s="67"/>
      <c r="G11" s="2"/>
      <c r="H11" s="2"/>
      <c r="I11" s="2"/>
    </row>
    <row r="12" spans="1:9" ht="14.25" thickBot="1">
      <c r="A12" s="57"/>
      <c r="B12" s="57"/>
      <c r="C12" s="57"/>
      <c r="D12" s="57"/>
      <c r="E12" s="57"/>
      <c r="F12" s="57"/>
      <c r="G12" s="57"/>
      <c r="H12" s="57"/>
      <c r="I12" s="57"/>
    </row>
    <row r="13" spans="1:9" ht="15.75" customHeight="1">
      <c r="A13" s="61" t="s">
        <v>60</v>
      </c>
      <c r="B13" s="61"/>
      <c r="C13" s="61"/>
      <c r="D13" s="61"/>
      <c r="E13" s="61"/>
      <c r="F13" s="61"/>
      <c r="G13" s="61"/>
      <c r="H13" s="61"/>
      <c r="I13" s="61"/>
    </row>
    <row r="14" spans="1:9" ht="13.5">
      <c r="A14" s="67" t="s">
        <v>61</v>
      </c>
      <c r="B14" s="67"/>
      <c r="C14" s="67"/>
      <c r="D14" s="67"/>
      <c r="E14" s="67"/>
      <c r="F14" s="67"/>
      <c r="G14" s="67"/>
      <c r="H14" s="67"/>
      <c r="I14" s="67"/>
    </row>
    <row r="15" spans="1:9" ht="13.5">
      <c r="A15" s="6"/>
      <c r="B15" s="6"/>
      <c r="C15" s="8"/>
      <c r="D15" s="6"/>
      <c r="E15" s="6"/>
      <c r="F15" s="6"/>
      <c r="G15" s="6"/>
      <c r="H15" s="6"/>
      <c r="I15" s="6"/>
    </row>
    <row r="16" spans="1:9" ht="16.5">
      <c r="A16" s="74" t="s">
        <v>62</v>
      </c>
      <c r="B16" s="74"/>
      <c r="C16" s="74"/>
      <c r="D16" s="74"/>
      <c r="E16" s="74"/>
      <c r="F16" s="74"/>
      <c r="G16" s="74"/>
      <c r="H16" s="74"/>
      <c r="I16" s="74"/>
    </row>
    <row r="17" spans="1:9" ht="25.5" customHeight="1" thickBot="1">
      <c r="A17" s="70" t="s">
        <v>136</v>
      </c>
      <c r="B17" s="70"/>
      <c r="C17" s="70"/>
      <c r="D17" s="70"/>
      <c r="E17" s="70"/>
      <c r="F17" s="70"/>
      <c r="G17" s="70"/>
      <c r="H17" s="70"/>
      <c r="I17" s="70"/>
    </row>
    <row r="18" spans="1:9" ht="13.5">
      <c r="A18" s="71"/>
      <c r="B18" s="71"/>
      <c r="C18" s="71"/>
      <c r="D18" s="6"/>
      <c r="E18" s="2"/>
      <c r="F18" s="2"/>
      <c r="G18" s="68" t="s">
        <v>63</v>
      </c>
      <c r="H18" s="68"/>
      <c r="I18" s="68"/>
    </row>
    <row r="19" spans="1:9" ht="13.5">
      <c r="A19" s="69" t="s">
        <v>64</v>
      </c>
      <c r="B19" s="69" t="s">
        <v>65</v>
      </c>
      <c r="C19" s="69" t="s">
        <v>2</v>
      </c>
      <c r="D19" s="69"/>
      <c r="E19" s="69" t="s">
        <v>66</v>
      </c>
      <c r="F19" s="69"/>
      <c r="G19" s="69"/>
      <c r="H19" s="69"/>
      <c r="I19" s="69" t="s">
        <v>67</v>
      </c>
    </row>
    <row r="20" spans="1:9" ht="40.5">
      <c r="A20" s="69"/>
      <c r="B20" s="69"/>
      <c r="C20" s="69"/>
      <c r="D20" s="69"/>
      <c r="E20" s="9" t="s">
        <v>68</v>
      </c>
      <c r="F20" s="9" t="s">
        <v>69</v>
      </c>
      <c r="G20" s="9" t="s">
        <v>70</v>
      </c>
      <c r="H20" s="9" t="s">
        <v>71</v>
      </c>
      <c r="I20" s="69"/>
    </row>
    <row r="21" spans="1:9" ht="13.5">
      <c r="A21" s="10">
        <v>1</v>
      </c>
      <c r="B21" s="10">
        <v>2</v>
      </c>
      <c r="C21" s="73">
        <v>3</v>
      </c>
      <c r="D21" s="73"/>
      <c r="E21" s="10">
        <v>4</v>
      </c>
      <c r="F21" s="10">
        <v>5</v>
      </c>
      <c r="G21" s="10">
        <v>6</v>
      </c>
      <c r="H21" s="10">
        <v>7</v>
      </c>
      <c r="I21" s="10">
        <v>8</v>
      </c>
    </row>
    <row r="22" spans="1:9" ht="12.75">
      <c r="A22" s="63" t="s">
        <v>72</v>
      </c>
      <c r="B22" s="63"/>
      <c r="C22" s="63"/>
      <c r="D22" s="63"/>
      <c r="E22" s="63"/>
      <c r="F22" s="63"/>
      <c r="G22" s="63"/>
      <c r="H22" s="63"/>
      <c r="I22" s="63"/>
    </row>
    <row r="23" spans="1:9" ht="13.5" customHeight="1">
      <c r="A23" s="12"/>
      <c r="B23" s="13"/>
      <c r="C23" s="53" t="s">
        <v>5</v>
      </c>
      <c r="D23" s="54"/>
      <c r="E23" s="15">
        <v>0</v>
      </c>
      <c r="F23" s="15">
        <v>0</v>
      </c>
      <c r="G23" s="15">
        <v>0</v>
      </c>
      <c r="H23" s="15">
        <v>0</v>
      </c>
      <c r="I23" s="12">
        <f>E23+F23+G23+H23</f>
        <v>0</v>
      </c>
    </row>
    <row r="24" spans="1:9" s="27" customFormat="1" ht="15" customHeight="1">
      <c r="A24" s="21"/>
      <c r="B24" s="21"/>
      <c r="C24" s="64" t="s">
        <v>73</v>
      </c>
      <c r="D24" s="64"/>
      <c r="E24" s="21">
        <f>E23</f>
        <v>0</v>
      </c>
      <c r="F24" s="21">
        <f>F23</f>
        <v>0</v>
      </c>
      <c r="G24" s="21">
        <f>G23</f>
        <v>0</v>
      </c>
      <c r="H24" s="21">
        <f>H23</f>
        <v>0</v>
      </c>
      <c r="I24" s="28">
        <f>E24+F24+G24+H24</f>
        <v>0</v>
      </c>
    </row>
    <row r="25" spans="1:9" ht="12.75">
      <c r="A25" s="63" t="s">
        <v>74</v>
      </c>
      <c r="B25" s="63"/>
      <c r="C25" s="63"/>
      <c r="D25" s="63"/>
      <c r="E25" s="63"/>
      <c r="F25" s="63"/>
      <c r="G25" s="63"/>
      <c r="H25" s="63"/>
      <c r="I25" s="63"/>
    </row>
    <row r="26" spans="1:9" ht="46.5" customHeight="1">
      <c r="A26" s="12" t="s">
        <v>3</v>
      </c>
      <c r="B26" s="13" t="s">
        <v>123</v>
      </c>
      <c r="C26" s="65" t="s">
        <v>138</v>
      </c>
      <c r="D26" s="66"/>
      <c r="E26" s="30">
        <v>61.51</v>
      </c>
      <c r="F26" s="30"/>
      <c r="G26" s="30"/>
      <c r="H26" s="15">
        <v>0</v>
      </c>
      <c r="I26" s="12">
        <f>E26+F26+G26+H26</f>
        <v>61.51</v>
      </c>
    </row>
    <row r="27" spans="1:9" s="27" customFormat="1" ht="13.5" customHeight="1">
      <c r="A27" s="21"/>
      <c r="B27" s="21"/>
      <c r="C27" s="55" t="s">
        <v>75</v>
      </c>
      <c r="D27" s="56"/>
      <c r="E27" s="37">
        <f>SUM(E26:E26)</f>
        <v>61.51</v>
      </c>
      <c r="F27" s="31">
        <f>SUM(F26:F26)</f>
        <v>0</v>
      </c>
      <c r="G27" s="31">
        <f>SUM(G26:G26)</f>
        <v>0</v>
      </c>
      <c r="H27" s="31">
        <f>SUM(H26:H26)</f>
        <v>0</v>
      </c>
      <c r="I27" s="37">
        <f>SUM(I26:I26)</f>
        <v>61.51</v>
      </c>
    </row>
    <row r="28" spans="1:9" ht="13.5" customHeight="1">
      <c r="A28" s="63" t="s">
        <v>76</v>
      </c>
      <c r="B28" s="63"/>
      <c r="C28" s="63"/>
      <c r="D28" s="63"/>
      <c r="E28" s="63"/>
      <c r="F28" s="63"/>
      <c r="G28" s="63"/>
      <c r="H28" s="63"/>
      <c r="I28" s="63"/>
    </row>
    <row r="29" spans="1:9" ht="13.5" customHeight="1">
      <c r="A29" s="16" t="s">
        <v>3</v>
      </c>
      <c r="B29" s="13"/>
      <c r="C29" s="53" t="s">
        <v>5</v>
      </c>
      <c r="D29" s="54"/>
      <c r="E29" s="15" t="s">
        <v>3</v>
      </c>
      <c r="F29" s="15" t="s">
        <v>3</v>
      </c>
      <c r="G29" s="15" t="s">
        <v>3</v>
      </c>
      <c r="H29" s="15" t="s">
        <v>3</v>
      </c>
      <c r="I29" s="12" t="s">
        <v>3</v>
      </c>
    </row>
    <row r="30" spans="1:9" s="27" customFormat="1" ht="13.5" customHeight="1">
      <c r="A30" s="18"/>
      <c r="B30" s="18"/>
      <c r="C30" s="55" t="s">
        <v>77</v>
      </c>
      <c r="D30" s="56"/>
      <c r="E30" s="21">
        <v>0</v>
      </c>
      <c r="F30" s="21">
        <v>0</v>
      </c>
      <c r="G30" s="21">
        <v>0</v>
      </c>
      <c r="H30" s="21">
        <v>0</v>
      </c>
      <c r="I30" s="21">
        <v>0</v>
      </c>
    </row>
    <row r="31" spans="1:9" ht="13.5" customHeight="1">
      <c r="A31" s="52" t="s">
        <v>78</v>
      </c>
      <c r="B31" s="52"/>
      <c r="C31" s="52"/>
      <c r="D31" s="52"/>
      <c r="E31" s="52"/>
      <c r="F31" s="52"/>
      <c r="G31" s="52"/>
      <c r="H31" s="52"/>
      <c r="I31" s="52"/>
    </row>
    <row r="32" spans="1:9" ht="13.5" customHeight="1">
      <c r="A32" s="12" t="s">
        <v>3</v>
      </c>
      <c r="B32" s="13"/>
      <c r="C32" s="53" t="s">
        <v>5</v>
      </c>
      <c r="D32" s="54"/>
      <c r="E32" s="15">
        <v>0</v>
      </c>
      <c r="F32" s="15">
        <v>0</v>
      </c>
      <c r="G32" s="15">
        <v>0</v>
      </c>
      <c r="H32" s="15">
        <v>0</v>
      </c>
      <c r="I32" s="12">
        <f>E32+F32+G32+H32</f>
        <v>0</v>
      </c>
    </row>
    <row r="33" spans="1:9" s="27" customFormat="1" ht="13.5" customHeight="1">
      <c r="A33" s="18"/>
      <c r="B33" s="18"/>
      <c r="C33" s="55" t="s">
        <v>79</v>
      </c>
      <c r="D33" s="56"/>
      <c r="E33" s="21">
        <f>SUM(E32:E32)</f>
        <v>0</v>
      </c>
      <c r="F33" s="21">
        <f>SUM(F32:F32)</f>
        <v>0</v>
      </c>
      <c r="G33" s="21">
        <f>SUM(G32:G32)</f>
        <v>0</v>
      </c>
      <c r="H33" s="21">
        <f>SUM(H32:H32)</f>
        <v>0</v>
      </c>
      <c r="I33" s="21">
        <f>SUM(I32:I32)</f>
        <v>0</v>
      </c>
    </row>
    <row r="34" spans="1:9" ht="13.5" customHeight="1">
      <c r="A34" s="52" t="s">
        <v>80</v>
      </c>
      <c r="B34" s="52"/>
      <c r="C34" s="52"/>
      <c r="D34" s="52"/>
      <c r="E34" s="52"/>
      <c r="F34" s="52"/>
      <c r="G34" s="52"/>
      <c r="H34" s="52"/>
      <c r="I34" s="52"/>
    </row>
    <row r="35" spans="1:9" ht="13.5" customHeight="1">
      <c r="A35" s="16" t="s">
        <v>3</v>
      </c>
      <c r="B35" s="13"/>
      <c r="C35" s="53" t="s">
        <v>5</v>
      </c>
      <c r="D35" s="54"/>
      <c r="E35" s="15" t="s">
        <v>3</v>
      </c>
      <c r="F35" s="15" t="s">
        <v>3</v>
      </c>
      <c r="G35" s="15" t="s">
        <v>3</v>
      </c>
      <c r="H35" s="15" t="s">
        <v>3</v>
      </c>
      <c r="I35" s="12" t="s">
        <v>3</v>
      </c>
    </row>
    <row r="36" spans="1:9" s="27" customFormat="1" ht="13.5" customHeight="1">
      <c r="A36" s="18"/>
      <c r="B36" s="18"/>
      <c r="C36" s="55" t="s">
        <v>81</v>
      </c>
      <c r="D36" s="56"/>
      <c r="E36" s="21">
        <v>0</v>
      </c>
      <c r="F36" s="21">
        <v>0</v>
      </c>
      <c r="G36" s="21">
        <v>0</v>
      </c>
      <c r="H36" s="21">
        <v>0</v>
      </c>
      <c r="I36" s="21">
        <v>0</v>
      </c>
    </row>
    <row r="37" spans="1:9" ht="13.5" customHeight="1">
      <c r="A37" s="52" t="s">
        <v>82</v>
      </c>
      <c r="B37" s="52"/>
      <c r="C37" s="52"/>
      <c r="D37" s="52"/>
      <c r="E37" s="52"/>
      <c r="F37" s="52"/>
      <c r="G37" s="52"/>
      <c r="H37" s="52"/>
      <c r="I37" s="52"/>
    </row>
    <row r="38" spans="1:9" ht="13.5" customHeight="1">
      <c r="A38" s="12" t="s">
        <v>3</v>
      </c>
      <c r="B38" s="13"/>
      <c r="C38" s="53" t="s">
        <v>5</v>
      </c>
      <c r="D38" s="54"/>
      <c r="E38" s="15">
        <v>0</v>
      </c>
      <c r="F38" s="15">
        <v>0</v>
      </c>
      <c r="G38" s="15">
        <v>0</v>
      </c>
      <c r="H38" s="15">
        <v>0</v>
      </c>
      <c r="I38" s="12">
        <f>E38+F38+G38+H38</f>
        <v>0</v>
      </c>
    </row>
    <row r="39" spans="1:9" s="27" customFormat="1" ht="13.5" customHeight="1">
      <c r="A39" s="18"/>
      <c r="B39" s="18"/>
      <c r="C39" s="55" t="s">
        <v>83</v>
      </c>
      <c r="D39" s="56"/>
      <c r="E39" s="21">
        <f>SUM(E38:E38)</f>
        <v>0</v>
      </c>
      <c r="F39" s="21">
        <f>SUM(F38:F38)</f>
        <v>0</v>
      </c>
      <c r="G39" s="21">
        <f>SUM(G38:G38)</f>
        <v>0</v>
      </c>
      <c r="H39" s="21">
        <f>SUM(H38:H38)</f>
        <v>0</v>
      </c>
      <c r="I39" s="21">
        <f>SUM(I38:I38)</f>
        <v>0</v>
      </c>
    </row>
    <row r="40" spans="1:9" ht="13.5" customHeight="1">
      <c r="A40" s="52" t="s">
        <v>84</v>
      </c>
      <c r="B40" s="52"/>
      <c r="C40" s="52"/>
      <c r="D40" s="52"/>
      <c r="E40" s="52"/>
      <c r="F40" s="52"/>
      <c r="G40" s="52"/>
      <c r="H40" s="52"/>
      <c r="I40" s="52"/>
    </row>
    <row r="41" spans="1:9" ht="13.5" customHeight="1">
      <c r="A41" s="12" t="s">
        <v>3</v>
      </c>
      <c r="B41" s="13"/>
      <c r="C41" s="53" t="s">
        <v>5</v>
      </c>
      <c r="D41" s="54"/>
      <c r="E41" s="30">
        <v>0</v>
      </c>
      <c r="F41" s="30">
        <v>0</v>
      </c>
      <c r="G41" s="30">
        <v>0</v>
      </c>
      <c r="H41" s="30">
        <v>0</v>
      </c>
      <c r="I41" s="29">
        <f>E41+F41+G41+H41</f>
        <v>0</v>
      </c>
    </row>
    <row r="42" spans="1:9" s="27" customFormat="1" ht="13.5" customHeight="1">
      <c r="A42" s="18"/>
      <c r="B42" s="18"/>
      <c r="C42" s="55" t="s">
        <v>85</v>
      </c>
      <c r="D42" s="56"/>
      <c r="E42" s="31">
        <f>E41</f>
        <v>0</v>
      </c>
      <c r="F42" s="31">
        <f>F41</f>
        <v>0</v>
      </c>
      <c r="G42" s="31">
        <f>G41</f>
        <v>0</v>
      </c>
      <c r="H42" s="31">
        <f>H41</f>
        <v>0</v>
      </c>
      <c r="I42" s="31">
        <f>I41</f>
        <v>0</v>
      </c>
    </row>
    <row r="43" spans="1:9" ht="13.5" customHeight="1">
      <c r="A43" s="18"/>
      <c r="B43" s="18"/>
      <c r="C43" s="55" t="s">
        <v>86</v>
      </c>
      <c r="D43" s="56"/>
      <c r="E43" s="37">
        <f>E24+E27+E30+E33+E36+E39+E42</f>
        <v>61.51</v>
      </c>
      <c r="F43" s="31">
        <f>F24+F27+F30+F33+F36+F39+F42</f>
        <v>0</v>
      </c>
      <c r="G43" s="31">
        <f>G24+G27+G30+G33+G36+G39+G42</f>
        <v>0</v>
      </c>
      <c r="H43" s="31">
        <f>H24+H27+H30+H33+H36+H39+H42</f>
        <v>0</v>
      </c>
      <c r="I43" s="37">
        <f>I24+I27+I30+I33+I36+I39+I42</f>
        <v>61.51</v>
      </c>
    </row>
    <row r="44" spans="1:9" ht="13.5" customHeight="1">
      <c r="A44" s="52" t="s">
        <v>87</v>
      </c>
      <c r="B44" s="52"/>
      <c r="C44" s="52"/>
      <c r="D44" s="52"/>
      <c r="E44" s="52"/>
      <c r="F44" s="52"/>
      <c r="G44" s="52"/>
      <c r="H44" s="52"/>
      <c r="I44" s="52"/>
    </row>
    <row r="45" spans="1:9" ht="40.5">
      <c r="A45" s="12" t="s">
        <v>3</v>
      </c>
      <c r="B45" s="14" t="s">
        <v>126</v>
      </c>
      <c r="C45" s="14" t="s">
        <v>88</v>
      </c>
      <c r="D45" s="22">
        <v>0</v>
      </c>
      <c r="E45" s="29">
        <f>E43*D45</f>
        <v>0</v>
      </c>
      <c r="F45" s="29">
        <f>F43*D45</f>
        <v>0</v>
      </c>
      <c r="G45" s="29"/>
      <c r="H45" s="29"/>
      <c r="I45" s="29">
        <f>E45+F45+G45+H45</f>
        <v>0</v>
      </c>
    </row>
    <row r="46" spans="1:9" s="27" customFormat="1" ht="17.25" customHeight="1">
      <c r="A46" s="18"/>
      <c r="B46" s="18"/>
      <c r="C46" s="19" t="s">
        <v>89</v>
      </c>
      <c r="D46" s="20"/>
      <c r="E46" s="31">
        <f>E45</f>
        <v>0</v>
      </c>
      <c r="F46" s="31">
        <f>F45</f>
        <v>0</v>
      </c>
      <c r="G46" s="31">
        <f>G45</f>
        <v>0</v>
      </c>
      <c r="H46" s="31">
        <f>H45</f>
        <v>0</v>
      </c>
      <c r="I46" s="31">
        <f>I45</f>
        <v>0</v>
      </c>
    </row>
    <row r="47" spans="1:9" ht="14.25" customHeight="1">
      <c r="A47" s="12" t="s">
        <v>3</v>
      </c>
      <c r="B47" s="17"/>
      <c r="C47" s="14" t="s">
        <v>90</v>
      </c>
      <c r="D47" s="22"/>
      <c r="E47" s="29">
        <f>E46*D47</f>
        <v>0</v>
      </c>
      <c r="F47" s="29">
        <f>F46*D47</f>
        <v>0</v>
      </c>
      <c r="G47" s="29"/>
      <c r="H47" s="29"/>
      <c r="I47" s="29">
        <f>E47+F47+G47+H47</f>
        <v>0</v>
      </c>
    </row>
    <row r="48" spans="1:9" s="27" customFormat="1" ht="24.75" customHeight="1">
      <c r="A48" s="18"/>
      <c r="B48" s="18"/>
      <c r="C48" s="19" t="s">
        <v>91</v>
      </c>
      <c r="D48" s="20"/>
      <c r="E48" s="37">
        <f>E46+E43</f>
        <v>61.51</v>
      </c>
      <c r="F48" s="31">
        <f>F46+F43</f>
        <v>0</v>
      </c>
      <c r="G48" s="31">
        <f>G46+G43</f>
        <v>0</v>
      </c>
      <c r="H48" s="31">
        <f>H46+H43</f>
        <v>0</v>
      </c>
      <c r="I48" s="37">
        <f>I46+I43</f>
        <v>61.51</v>
      </c>
    </row>
    <row r="49" spans="1:9" ht="12.75">
      <c r="A49" s="52" t="s">
        <v>92</v>
      </c>
      <c r="B49" s="52"/>
      <c r="C49" s="52"/>
      <c r="D49" s="52"/>
      <c r="E49" s="52"/>
      <c r="F49" s="52"/>
      <c r="G49" s="52"/>
      <c r="H49" s="52"/>
      <c r="I49" s="52"/>
    </row>
    <row r="50" spans="1:9" ht="68.25" customHeight="1">
      <c r="A50" s="12" t="s">
        <v>3</v>
      </c>
      <c r="B50" s="14" t="s">
        <v>29</v>
      </c>
      <c r="C50" s="14" t="s">
        <v>114</v>
      </c>
      <c r="D50" s="22">
        <v>0</v>
      </c>
      <c r="E50" s="29">
        <f>E48*D50</f>
        <v>0</v>
      </c>
      <c r="F50" s="29"/>
      <c r="G50" s="29"/>
      <c r="H50" s="29"/>
      <c r="I50" s="29">
        <f>E50+F50+G50+H50</f>
        <v>0</v>
      </c>
    </row>
    <row r="51" spans="1:9" s="27" customFormat="1" ht="13.5">
      <c r="A51" s="18"/>
      <c r="B51" s="18"/>
      <c r="C51" s="19" t="s">
        <v>93</v>
      </c>
      <c r="D51" s="20"/>
      <c r="E51" s="31">
        <f>SUM(E50:E50)</f>
        <v>0</v>
      </c>
      <c r="F51" s="31">
        <f>SUM(F50:F50)</f>
        <v>0</v>
      </c>
      <c r="G51" s="31">
        <f>SUM(G50:G50)</f>
        <v>0</v>
      </c>
      <c r="H51" s="31">
        <f>SUM(H47:H49)</f>
        <v>0</v>
      </c>
      <c r="I51" s="32">
        <f>E51+F51+G51+H51</f>
        <v>0</v>
      </c>
    </row>
    <row r="52" spans="1:9" ht="27">
      <c r="A52" s="21"/>
      <c r="B52" s="21"/>
      <c r="C52" s="19" t="s">
        <v>94</v>
      </c>
      <c r="D52" s="20"/>
      <c r="E52" s="37">
        <f>E51+E48</f>
        <v>61.51</v>
      </c>
      <c r="F52" s="31">
        <f>F51+F48</f>
        <v>0</v>
      </c>
      <c r="G52" s="31">
        <f>G51+G48</f>
        <v>0</v>
      </c>
      <c r="H52" s="31">
        <f>H51+H48</f>
        <v>0</v>
      </c>
      <c r="I52" s="37">
        <f>I51+I48</f>
        <v>61.51</v>
      </c>
    </row>
    <row r="53" spans="1:9" ht="16.5" customHeight="1">
      <c r="A53" s="52" t="s">
        <v>95</v>
      </c>
      <c r="B53" s="52"/>
      <c r="C53" s="52"/>
      <c r="D53" s="52"/>
      <c r="E53" s="52"/>
      <c r="F53" s="52"/>
      <c r="G53" s="52"/>
      <c r="H53" s="52"/>
      <c r="I53" s="52"/>
    </row>
    <row r="54" spans="1:9" s="27" customFormat="1" ht="54" customHeight="1">
      <c r="A54" s="12" t="s">
        <v>3</v>
      </c>
      <c r="B54" s="14" t="s">
        <v>127</v>
      </c>
      <c r="C54" s="14" t="s">
        <v>96</v>
      </c>
      <c r="D54" s="22">
        <v>0.0214</v>
      </c>
      <c r="E54" s="33"/>
      <c r="F54" s="33"/>
      <c r="G54" s="33"/>
      <c r="H54" s="29">
        <f>I52*D54</f>
        <v>1.32</v>
      </c>
      <c r="I54" s="29">
        <f>E54+F54+G54+H54</f>
        <v>1.32</v>
      </c>
    </row>
    <row r="55" spans="1:9" s="27" customFormat="1" ht="16.5" customHeight="1">
      <c r="A55" s="21"/>
      <c r="B55" s="21"/>
      <c r="C55" s="19" t="s">
        <v>97</v>
      </c>
      <c r="D55" s="20"/>
      <c r="E55" s="31">
        <f>SUM(E54:E54)</f>
        <v>0</v>
      </c>
      <c r="F55" s="31">
        <f>SUM(F54:F54)</f>
        <v>0</v>
      </c>
      <c r="G55" s="31">
        <f>SUM(G54:G54)</f>
        <v>0</v>
      </c>
      <c r="H55" s="31">
        <f>SUM(H54:H54)</f>
        <v>1.32</v>
      </c>
      <c r="I55" s="31">
        <f>E55+F55+G55+H55</f>
        <v>1.32</v>
      </c>
    </row>
    <row r="56" spans="1:9" ht="13.5">
      <c r="A56" s="21"/>
      <c r="B56" s="21"/>
      <c r="C56" s="19" t="s">
        <v>98</v>
      </c>
      <c r="D56" s="20"/>
      <c r="E56" s="37">
        <f>E52+E55</f>
        <v>61.51</v>
      </c>
      <c r="F56" s="31">
        <f>F52+F55</f>
        <v>0</v>
      </c>
      <c r="G56" s="31">
        <f>G52+G55</f>
        <v>0</v>
      </c>
      <c r="H56" s="31">
        <f>H52+H55</f>
        <v>1.32</v>
      </c>
      <c r="I56" s="31">
        <f>E56+F56+G56+H56</f>
        <v>62.83</v>
      </c>
    </row>
    <row r="57" spans="1:9" ht="19.5" customHeight="1">
      <c r="A57" s="52" t="s">
        <v>99</v>
      </c>
      <c r="B57" s="52"/>
      <c r="C57" s="52"/>
      <c r="D57" s="52"/>
      <c r="E57" s="52"/>
      <c r="F57" s="52"/>
      <c r="G57" s="52"/>
      <c r="H57" s="52"/>
      <c r="I57" s="52"/>
    </row>
    <row r="58" spans="1:9" ht="27">
      <c r="A58" s="12" t="s">
        <v>3</v>
      </c>
      <c r="B58" s="13"/>
      <c r="C58" s="14" t="s">
        <v>128</v>
      </c>
      <c r="D58" s="22">
        <v>0.01</v>
      </c>
      <c r="E58" s="33"/>
      <c r="F58" s="33"/>
      <c r="G58" s="33"/>
      <c r="H58" s="29">
        <f>E56*D58</f>
        <v>0.62</v>
      </c>
      <c r="I58" s="29">
        <f>E58+F58+G58+H58</f>
        <v>0.62</v>
      </c>
    </row>
    <row r="59" spans="1:9" ht="33.75">
      <c r="A59" s="12" t="s">
        <v>3</v>
      </c>
      <c r="B59" s="23" t="s">
        <v>100</v>
      </c>
      <c r="C59" s="14" t="s">
        <v>101</v>
      </c>
      <c r="D59" s="22">
        <v>0.002</v>
      </c>
      <c r="E59" s="33"/>
      <c r="F59" s="33"/>
      <c r="G59" s="33"/>
      <c r="H59" s="29"/>
      <c r="I59" s="29">
        <f>E59+F59+G59+H59</f>
        <v>0</v>
      </c>
    </row>
    <row r="60" spans="1:9" s="27" customFormat="1" ht="40.5">
      <c r="A60" s="12" t="s">
        <v>3</v>
      </c>
      <c r="B60" s="24"/>
      <c r="C60" s="14" t="s">
        <v>131</v>
      </c>
      <c r="D60" s="25"/>
      <c r="E60" s="33"/>
      <c r="F60" s="33"/>
      <c r="G60" s="33"/>
      <c r="H60" s="29"/>
      <c r="I60" s="29">
        <f>E60+F60+G60+H60</f>
        <v>0</v>
      </c>
    </row>
    <row r="61" spans="1:9" s="27" customFormat="1" ht="40.5">
      <c r="A61" s="12"/>
      <c r="B61" s="24" t="s">
        <v>132</v>
      </c>
      <c r="C61" s="36" t="s">
        <v>133</v>
      </c>
      <c r="D61" s="22">
        <v>0.005</v>
      </c>
      <c r="E61" s="35"/>
      <c r="F61" s="35"/>
      <c r="G61" s="35"/>
      <c r="H61" s="29">
        <f>E56*D61</f>
        <v>0.31</v>
      </c>
      <c r="I61" s="29">
        <f>E61+F61+G61+H61</f>
        <v>0.31</v>
      </c>
    </row>
    <row r="62" spans="1:9" s="27" customFormat="1" ht="13.5">
      <c r="A62" s="21"/>
      <c r="B62" s="21"/>
      <c r="C62" s="19" t="s">
        <v>102</v>
      </c>
      <c r="D62" s="20"/>
      <c r="E62" s="31">
        <f>SUM(E58:E60)</f>
        <v>0</v>
      </c>
      <c r="F62" s="31">
        <f>SUM(F58:F60)</f>
        <v>0</v>
      </c>
      <c r="G62" s="31">
        <f>SUM(G58:G60)</f>
        <v>0</v>
      </c>
      <c r="H62" s="31">
        <f>SUM(H58:H61)</f>
        <v>0.93</v>
      </c>
      <c r="I62" s="32">
        <f>E62+F62+G62+H62</f>
        <v>0.93</v>
      </c>
    </row>
    <row r="63" spans="1:9" ht="27.75" customHeight="1">
      <c r="A63" s="21"/>
      <c r="B63" s="21"/>
      <c r="C63" s="19" t="s">
        <v>103</v>
      </c>
      <c r="D63" s="20"/>
      <c r="E63" s="37">
        <f>E62+E56</f>
        <v>61.51</v>
      </c>
      <c r="F63" s="31">
        <f>F62+F56</f>
        <v>0</v>
      </c>
      <c r="G63" s="31">
        <f>G62+G56</f>
        <v>0</v>
      </c>
      <c r="H63" s="31">
        <f>H62+H56</f>
        <v>2.25</v>
      </c>
      <c r="I63" s="37">
        <f>I62+I56</f>
        <v>63.76</v>
      </c>
    </row>
    <row r="64" spans="1:9" ht="39.75" customHeight="1">
      <c r="A64" s="12" t="s">
        <v>3</v>
      </c>
      <c r="B64" s="24" t="s">
        <v>33</v>
      </c>
      <c r="C64" s="14" t="s">
        <v>104</v>
      </c>
      <c r="D64" s="22">
        <v>0</v>
      </c>
      <c r="E64" s="29">
        <f>E63*D64</f>
        <v>0</v>
      </c>
      <c r="F64" s="29">
        <f>F63*D64</f>
        <v>0</v>
      </c>
      <c r="G64" s="29">
        <f>G63*D64</f>
        <v>0</v>
      </c>
      <c r="H64" s="29">
        <v>0</v>
      </c>
      <c r="I64" s="29">
        <f>E64+F64+G64+H64</f>
        <v>0</v>
      </c>
    </row>
    <row r="65" spans="1:9" ht="12.75" customHeight="1">
      <c r="A65" s="11"/>
      <c r="B65" s="11"/>
      <c r="C65" s="26" t="s">
        <v>105</v>
      </c>
      <c r="D65" s="20"/>
      <c r="E65" s="37">
        <f>E64+E63</f>
        <v>61.51</v>
      </c>
      <c r="F65" s="31">
        <f>F64+F63</f>
        <v>0</v>
      </c>
      <c r="G65" s="31">
        <f>G64+G63</f>
        <v>0</v>
      </c>
      <c r="H65" s="31">
        <f>H64+H63</f>
        <v>2.25</v>
      </c>
      <c r="I65" s="37">
        <f>I64+I63</f>
        <v>63.76</v>
      </c>
    </row>
    <row r="66" spans="1:9" ht="12.75" customHeight="1">
      <c r="A66" s="11"/>
      <c r="B66" s="11"/>
      <c r="C66" s="14" t="s">
        <v>106</v>
      </c>
      <c r="D66" s="9"/>
      <c r="E66" s="33"/>
      <c r="F66" s="33"/>
      <c r="G66" s="33"/>
      <c r="H66" s="33"/>
      <c r="I66" s="33"/>
    </row>
    <row r="67" spans="1:9" ht="24.75" customHeight="1">
      <c r="A67" s="11"/>
      <c r="B67" s="11"/>
      <c r="C67" s="14" t="s">
        <v>107</v>
      </c>
      <c r="D67" s="13"/>
      <c r="E67" s="33"/>
      <c r="F67" s="33"/>
      <c r="G67" s="33"/>
      <c r="H67" s="33"/>
      <c r="I67" s="29">
        <f>I47</f>
        <v>0</v>
      </c>
    </row>
    <row r="68" spans="1:9" ht="12.75" customHeight="1">
      <c r="A68" s="11"/>
      <c r="B68" s="11"/>
      <c r="C68" s="26" t="s">
        <v>129</v>
      </c>
      <c r="D68" s="34"/>
      <c r="E68" s="37">
        <f>E70+E71+E72+E73+E74</f>
        <v>326</v>
      </c>
      <c r="F68" s="31">
        <f>F70+F71+F72+F73+F74</f>
        <v>0</v>
      </c>
      <c r="G68" s="31">
        <f>G70+G71+G72+G73+G74</f>
        <v>0</v>
      </c>
      <c r="H68" s="31">
        <f>H70+H71+H72+H73+H74</f>
        <v>13.01</v>
      </c>
      <c r="I68" s="31">
        <f>I70+I71+I72+I73+I74</f>
        <v>339.01</v>
      </c>
    </row>
    <row r="69" spans="1:9" ht="14.25" customHeight="1">
      <c r="A69" s="11"/>
      <c r="B69" s="11"/>
      <c r="C69" s="26" t="s">
        <v>122</v>
      </c>
      <c r="D69" s="34"/>
      <c r="E69" s="31"/>
      <c r="F69" s="31"/>
      <c r="G69" s="31"/>
      <c r="H69" s="31"/>
      <c r="I69" s="31"/>
    </row>
    <row r="70" spans="1:9" ht="14.25" customHeight="1">
      <c r="A70" s="11"/>
      <c r="B70" s="76"/>
      <c r="C70" s="14" t="s">
        <v>115</v>
      </c>
      <c r="D70" s="25">
        <v>5.3</v>
      </c>
      <c r="E70" s="33">
        <f>E65*D70</f>
        <v>326</v>
      </c>
      <c r="F70" s="33">
        <f>F65*D70</f>
        <v>0</v>
      </c>
      <c r="G70" s="33"/>
      <c r="H70" s="33"/>
      <c r="I70" s="31">
        <f>E70+F70+G70</f>
        <v>326</v>
      </c>
    </row>
    <row r="71" spans="1:9" ht="14.25" customHeight="1">
      <c r="A71" s="11"/>
      <c r="B71" s="77"/>
      <c r="C71" s="14" t="s">
        <v>116</v>
      </c>
      <c r="D71" s="25">
        <v>3.13</v>
      </c>
      <c r="E71" s="33"/>
      <c r="F71" s="33"/>
      <c r="G71" s="33">
        <f>G65*D71</f>
        <v>0</v>
      </c>
      <c r="H71" s="33"/>
      <c r="I71" s="31">
        <f>E71+F71+G71</f>
        <v>0</v>
      </c>
    </row>
    <row r="72" spans="1:9" ht="14.25" customHeight="1">
      <c r="A72" s="11"/>
      <c r="B72" s="77"/>
      <c r="C72" s="14" t="s">
        <v>117</v>
      </c>
      <c r="D72" s="25">
        <v>5.78</v>
      </c>
      <c r="E72" s="33"/>
      <c r="F72" s="33"/>
      <c r="G72" s="33"/>
      <c r="H72" s="33">
        <f>D72*H65</f>
        <v>13.01</v>
      </c>
      <c r="I72" s="31">
        <f>E72+F72+G72+H72</f>
        <v>13.01</v>
      </c>
    </row>
    <row r="73" spans="1:9" ht="14.25" customHeight="1">
      <c r="A73" s="11"/>
      <c r="B73" s="77"/>
      <c r="C73" s="14" t="s">
        <v>118</v>
      </c>
      <c r="D73" s="25">
        <v>0</v>
      </c>
      <c r="E73" s="33"/>
      <c r="F73" s="33"/>
      <c r="G73" s="33"/>
      <c r="H73" s="33">
        <f>H58*D73</f>
        <v>0</v>
      </c>
      <c r="I73" s="31">
        <f>E73+F73+G73+H73</f>
        <v>0</v>
      </c>
    </row>
    <row r="74" spans="1:9" ht="13.5">
      <c r="A74" s="11"/>
      <c r="B74" s="77"/>
      <c r="C74" s="14" t="s">
        <v>119</v>
      </c>
      <c r="D74" s="25">
        <v>0</v>
      </c>
      <c r="E74" s="33"/>
      <c r="F74" s="33"/>
      <c r="G74" s="33"/>
      <c r="H74" s="33">
        <f>H60*D74*1.02</f>
        <v>0</v>
      </c>
      <c r="I74" s="31">
        <f>E74+F74+G74</f>
        <v>0</v>
      </c>
    </row>
    <row r="75" spans="1:9" ht="16.5" customHeight="1">
      <c r="A75" s="11"/>
      <c r="B75" s="78"/>
      <c r="C75" s="11" t="s">
        <v>120</v>
      </c>
      <c r="D75" s="22">
        <v>0.18</v>
      </c>
      <c r="E75" s="33">
        <f>E68*18%</f>
        <v>58.68</v>
      </c>
      <c r="F75" s="33">
        <f>F68*18%</f>
        <v>0</v>
      </c>
      <c r="G75" s="33">
        <f>G68*18%</f>
        <v>0</v>
      </c>
      <c r="H75" s="33">
        <f>H68*18%</f>
        <v>2.34</v>
      </c>
      <c r="I75" s="33">
        <f>I68*18%</f>
        <v>61.02</v>
      </c>
    </row>
    <row r="76" spans="1:9" ht="13.5" customHeight="1">
      <c r="A76" s="11"/>
      <c r="B76" s="11"/>
      <c r="C76" s="26" t="s">
        <v>130</v>
      </c>
      <c r="D76" s="34"/>
      <c r="E76" s="31">
        <f>E75+E68</f>
        <v>384.68</v>
      </c>
      <c r="F76" s="31">
        <f>F75+F68</f>
        <v>0</v>
      </c>
      <c r="G76" s="31">
        <f>G75+G68</f>
        <v>0</v>
      </c>
      <c r="H76" s="31">
        <f>H75+H68</f>
        <v>15.35</v>
      </c>
      <c r="I76" s="79">
        <f>I75+I68</f>
        <v>400</v>
      </c>
    </row>
    <row r="77" spans="1:9" ht="14.25" customHeight="1">
      <c r="A77" s="11"/>
      <c r="B77" s="11"/>
      <c r="C77" s="14" t="s">
        <v>121</v>
      </c>
      <c r="D77" s="13"/>
      <c r="E77" s="33"/>
      <c r="F77" s="33"/>
      <c r="G77" s="33"/>
      <c r="H77" s="33"/>
      <c r="I77" s="33">
        <f>I67*D70*1.18</f>
        <v>0</v>
      </c>
    </row>
    <row r="78" spans="1:9" ht="12.75" customHeight="1">
      <c r="A78" s="58"/>
      <c r="B78" s="58"/>
      <c r="C78" s="58"/>
      <c r="D78" s="58"/>
      <c r="E78" s="58"/>
      <c r="F78" s="58"/>
      <c r="G78" s="58"/>
      <c r="H78" s="58"/>
      <c r="I78" s="58"/>
    </row>
    <row r="79" spans="1:9" ht="12.75" customHeight="1">
      <c r="A79" s="59" t="s">
        <v>108</v>
      </c>
      <c r="B79" s="59"/>
      <c r="C79" s="59"/>
      <c r="D79" s="59"/>
      <c r="E79" s="59"/>
      <c r="F79" s="59"/>
      <c r="G79" s="59"/>
      <c r="H79" s="59"/>
      <c r="I79" s="59"/>
    </row>
    <row r="80" spans="1:9" ht="12.75" customHeight="1" thickBot="1">
      <c r="A80" s="59" t="s">
        <v>109</v>
      </c>
      <c r="B80" s="59"/>
      <c r="C80" s="57"/>
      <c r="D80" s="57"/>
      <c r="E80" s="57"/>
      <c r="F80" s="57"/>
      <c r="G80" s="57"/>
      <c r="H80" s="57"/>
      <c r="I80" s="57"/>
    </row>
    <row r="81" spans="1:9" ht="12.75" customHeight="1">
      <c r="A81" s="59"/>
      <c r="B81" s="59"/>
      <c r="C81" s="61" t="s">
        <v>110</v>
      </c>
      <c r="D81" s="61"/>
      <c r="E81" s="61"/>
      <c r="F81" s="61"/>
      <c r="G81" s="61"/>
      <c r="H81" s="61"/>
      <c r="I81" s="61"/>
    </row>
    <row r="82" spans="1:9" ht="12.75" customHeight="1">
      <c r="A82" s="59" t="s">
        <v>111</v>
      </c>
      <c r="B82" s="59"/>
      <c r="C82" s="59"/>
      <c r="D82" s="59"/>
      <c r="E82" s="59"/>
      <c r="F82" s="59"/>
      <c r="G82" s="59"/>
      <c r="H82" s="59"/>
      <c r="I82" s="59"/>
    </row>
    <row r="83" spans="1:9" ht="12.75" customHeight="1" thickBot="1">
      <c r="A83" s="59" t="s">
        <v>112</v>
      </c>
      <c r="B83" s="59"/>
      <c r="C83" s="57"/>
      <c r="D83" s="57"/>
      <c r="E83" s="57"/>
      <c r="F83" s="57"/>
      <c r="G83" s="57"/>
      <c r="H83" s="57"/>
      <c r="I83" s="57"/>
    </row>
    <row r="84" spans="1:9" ht="12.75" customHeight="1">
      <c r="A84" s="59"/>
      <c r="B84" s="59"/>
      <c r="C84" s="61" t="s">
        <v>110</v>
      </c>
      <c r="D84" s="61"/>
      <c r="E84" s="61"/>
      <c r="F84" s="61"/>
      <c r="G84" s="61"/>
      <c r="H84" s="61"/>
      <c r="I84" s="61"/>
    </row>
    <row r="85" spans="1:9" ht="12.75" customHeight="1">
      <c r="A85" s="59"/>
      <c r="B85" s="59"/>
      <c r="C85" s="59"/>
      <c r="D85" s="59"/>
      <c r="E85" s="59"/>
      <c r="F85" s="59"/>
      <c r="G85" s="59"/>
      <c r="H85" s="59"/>
      <c r="I85" s="59"/>
    </row>
    <row r="86" spans="1:9" ht="12.75" customHeight="1" thickBot="1">
      <c r="A86" s="59" t="s">
        <v>0</v>
      </c>
      <c r="B86" s="59"/>
      <c r="C86" s="57" t="s">
        <v>124</v>
      </c>
      <c r="D86" s="57"/>
      <c r="E86" s="57"/>
      <c r="F86" s="57"/>
      <c r="G86" s="57"/>
      <c r="H86" s="57"/>
      <c r="I86" s="57"/>
    </row>
    <row r="87" spans="1:9" ht="12.75" customHeight="1" thickBot="1">
      <c r="A87" s="59"/>
      <c r="B87" s="59"/>
      <c r="C87" s="60"/>
      <c r="D87" s="60"/>
      <c r="E87" s="60"/>
      <c r="F87" s="60"/>
      <c r="G87" s="60"/>
      <c r="H87" s="60"/>
      <c r="I87" s="60"/>
    </row>
    <row r="88" spans="1:9" ht="12.75" customHeight="1" thickBot="1">
      <c r="A88" s="59" t="s">
        <v>113</v>
      </c>
      <c r="B88" s="59"/>
      <c r="C88" s="62"/>
      <c r="D88" s="62"/>
      <c r="E88" s="62"/>
      <c r="F88" s="62"/>
      <c r="G88" s="62"/>
      <c r="H88" s="62"/>
      <c r="I88" s="62"/>
    </row>
    <row r="89" spans="1:9" ht="15.75">
      <c r="A89" s="59"/>
      <c r="B89" s="59"/>
      <c r="C89" s="61" t="s">
        <v>110</v>
      </c>
      <c r="D89" s="61"/>
      <c r="E89" s="61"/>
      <c r="F89" s="61"/>
      <c r="G89" s="61"/>
      <c r="H89" s="61"/>
      <c r="I89" s="61"/>
    </row>
  </sheetData>
  <sheetProtection/>
  <mergeCells count="78">
    <mergeCell ref="A4:B4"/>
    <mergeCell ref="B70:B75"/>
    <mergeCell ref="A87:B87"/>
    <mergeCell ref="A86:B86"/>
    <mergeCell ref="A85:B85"/>
    <mergeCell ref="A84:B84"/>
    <mergeCell ref="A83:B83"/>
    <mergeCell ref="A82:B82"/>
    <mergeCell ref="A9:B9"/>
    <mergeCell ref="A22:I22"/>
    <mergeCell ref="H1:I1"/>
    <mergeCell ref="H2:I2"/>
    <mergeCell ref="H3:I3"/>
    <mergeCell ref="A13:I13"/>
    <mergeCell ref="A14:I14"/>
    <mergeCell ref="C21:D21"/>
    <mergeCell ref="A16:I16"/>
    <mergeCell ref="C4:I4"/>
    <mergeCell ref="C5:I5"/>
    <mergeCell ref="A6:B6"/>
    <mergeCell ref="C6:I6"/>
    <mergeCell ref="E9:F9"/>
    <mergeCell ref="A10:B10"/>
    <mergeCell ref="A7:B7"/>
    <mergeCell ref="A8:B8"/>
    <mergeCell ref="A19:A20"/>
    <mergeCell ref="B19:B20"/>
    <mergeCell ref="C19:D20"/>
    <mergeCell ref="C30:D30"/>
    <mergeCell ref="E11:F11"/>
    <mergeCell ref="A12:I12"/>
    <mergeCell ref="G18:I18"/>
    <mergeCell ref="I19:I20"/>
    <mergeCell ref="A17:I17"/>
    <mergeCell ref="E19:H19"/>
    <mergeCell ref="A11:B11"/>
    <mergeCell ref="A18:C18"/>
    <mergeCell ref="C27:D27"/>
    <mergeCell ref="C29:D29"/>
    <mergeCell ref="A25:I25"/>
    <mergeCell ref="C23:D23"/>
    <mergeCell ref="C24:D24"/>
    <mergeCell ref="C26:D26"/>
    <mergeCell ref="A28:I28"/>
    <mergeCell ref="C35:D35"/>
    <mergeCell ref="A31:I31"/>
    <mergeCell ref="A34:I34"/>
    <mergeCell ref="A37:I37"/>
    <mergeCell ref="A40:I40"/>
    <mergeCell ref="C33:D33"/>
    <mergeCell ref="C36:D36"/>
    <mergeCell ref="C32:D32"/>
    <mergeCell ref="C88:I88"/>
    <mergeCell ref="C82:I82"/>
    <mergeCell ref="A79:B79"/>
    <mergeCell ref="C38:D38"/>
    <mergeCell ref="C39:D39"/>
    <mergeCell ref="C42:D42"/>
    <mergeCell ref="A44:I44"/>
    <mergeCell ref="A49:I49"/>
    <mergeCell ref="C81:I81"/>
    <mergeCell ref="A88:B88"/>
    <mergeCell ref="A89:B89"/>
    <mergeCell ref="C85:I85"/>
    <mergeCell ref="C87:I87"/>
    <mergeCell ref="C86:I86"/>
    <mergeCell ref="C83:I83"/>
    <mergeCell ref="A53:I53"/>
    <mergeCell ref="C89:I89"/>
    <mergeCell ref="C84:I84"/>
    <mergeCell ref="A80:B80"/>
    <mergeCell ref="A81:B81"/>
    <mergeCell ref="A57:I57"/>
    <mergeCell ref="C41:D41"/>
    <mergeCell ref="C43:D43"/>
    <mergeCell ref="C80:I80"/>
    <mergeCell ref="A78:I78"/>
    <mergeCell ref="C79:I79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scale="90" r:id="rId1"/>
  <headerFooter alignWithMargins="0">
    <oddHeader>&amp;C&amp;P</oddHeader>
  </headerFooter>
  <rowBreaks count="1" manualBreakCount="1"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Gashnikov</dc:creator>
  <cp:keywords/>
  <dc:description/>
  <cp:lastModifiedBy>Admin</cp:lastModifiedBy>
  <cp:lastPrinted>2017-05-17T11:41:24Z</cp:lastPrinted>
  <dcterms:created xsi:type="dcterms:W3CDTF">2002-09-05T16:09:36Z</dcterms:created>
  <dcterms:modified xsi:type="dcterms:W3CDTF">2017-05-29T05:46:31Z</dcterms:modified>
  <cp:category/>
  <cp:version/>
  <cp:contentType/>
  <cp:contentStatus/>
</cp:coreProperties>
</file>